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gy\Desktop\"/>
    </mc:Choice>
  </mc:AlternateContent>
  <bookViews>
    <workbookView xWindow="360" yWindow="45" windowWidth="28035" windowHeight="12780"/>
  </bookViews>
  <sheets>
    <sheet name="★사업주환급" sheetId="1" r:id="rId1"/>
  </sheets>
  <definedNames>
    <definedName name="_xlnm._FilterDatabase" localSheetId="0" hidden="1">★사업주환급!$A$6:$H$30</definedName>
  </definedNames>
  <calcPr calcId="152511"/>
</workbook>
</file>

<file path=xl/calcChain.xml><?xml version="1.0" encoding="utf-8"?>
<calcChain xmlns="http://schemas.openxmlformats.org/spreadsheetml/2006/main">
  <c r="H24" i="1" l="1"/>
  <c r="G24" i="1"/>
  <c r="F24" i="1"/>
  <c r="H25" i="1"/>
  <c r="G25" i="1"/>
  <c r="F25" i="1"/>
  <c r="D20" i="1" l="1"/>
  <c r="D8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7" i="1"/>
  <c r="A32" i="1" l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<sst xmlns="http://schemas.openxmlformats.org/spreadsheetml/2006/main" count="42" uniqueCount="40">
  <si>
    <t>번호</t>
  </si>
  <si>
    <t>과정명</t>
  </si>
  <si>
    <t>교육시간
(시간)</t>
    <phoneticPr fontId="3" type="noConversion"/>
  </si>
  <si>
    <t>기업규모별 환급금(원)</t>
    <phoneticPr fontId="3" type="noConversion"/>
  </si>
  <si>
    <t>1000인 이상 대기업</t>
    <phoneticPr fontId="3" type="noConversion"/>
  </si>
  <si>
    <t>1000인 미만 대기업</t>
    <phoneticPr fontId="3" type="noConversion"/>
  </si>
  <si>
    <t>우선지원대상기업</t>
  </si>
  <si>
    <t xml:space="preserve">ISO 9001:2015 품질경영시스템 내부심사원 과정(내부심사원) </t>
  </si>
  <si>
    <t xml:space="preserve">ISO 9001:2015 품질경영시스템 실무 과정(실무자) </t>
    <phoneticPr fontId="3" type="noConversion"/>
  </si>
  <si>
    <t>품질경영시스템 심사원 전환 교육과정(ISO 9001:2008 to ISO 9001:2015) [CQI and IRCA]</t>
  </si>
  <si>
    <t>ISO 9001:2015 품질경영시스템 심사원/선임심사원 교육과정 [CQI and IRCA]</t>
    <phoneticPr fontId="3" type="noConversion"/>
  </si>
  <si>
    <t>ISO 14001:2015 환경경영시스템 내부심사원 과정 (내부심사원)</t>
  </si>
  <si>
    <t>ISO 14001: 2015 환경경영시스템 실무 과정 (실무자)</t>
  </si>
  <si>
    <t>ISO 45001:2018 안전보건경영시스템 실무 과정</t>
  </si>
  <si>
    <t>ISO 45001:2018 안전보건경영시스템 내부심사원 과정</t>
  </si>
  <si>
    <t>ISO 31000 리스크 관리의 이해 및 실무 과정</t>
  </si>
  <si>
    <t>ISO 22301 비즈니스연속성 관리 추진 실무 과정</t>
  </si>
  <si>
    <t>ISO 22301:2012 비즈니스연속성 경영시스템 심사원/선임심사원 교육과정 [CQI and IRCA]</t>
    <phoneticPr fontId="3" type="noConversion"/>
  </si>
  <si>
    <t>ISO/IEC 27001:2013 정보보호경영시스템 심사원/선임심사원 교육과정 [CQI and IRCA]</t>
    <phoneticPr fontId="3" type="noConversion"/>
  </si>
  <si>
    <t>ISO/ IEC 20000-1:2018  IT 서비스 관리 시스템 심사원 /선임심사원 교육과정[CQI and IRCA]</t>
    <phoneticPr fontId="3" type="noConversion"/>
  </si>
  <si>
    <t>ISO 50001: 2018 에너지경영시스템 전환 실무자 및 내부심사원 과정</t>
    <phoneticPr fontId="3" type="noConversion"/>
  </si>
  <si>
    <t>IATF 16949 내부/2자 심사원 과정</t>
    <phoneticPr fontId="3" type="noConversion"/>
  </si>
  <si>
    <t>ISO 13485:2016 의료기기 인증 실무 및 내부심사원 과정</t>
  </si>
  <si>
    <t xml:space="preserve">ISO 13485:2016 의료기기 품질경영시스템 심사원/선임심사원 교육과정 [CQI and IRCA] </t>
    <phoneticPr fontId="3" type="noConversion"/>
  </si>
  <si>
    <t>ISO / FSSC 22000 식품안전경영시스템 실무 및 내부심사원 과정</t>
  </si>
  <si>
    <t>식품방어 및 사기 대응 프로그램(PAS 96:2017 - TACCP&amp;VACCP) 실무과정</t>
  </si>
  <si>
    <t>이해하기 쉬운 원산지표기 요령 및 식품 등의 표시기준 이해와 실무 (실습포함)</t>
  </si>
  <si>
    <t>미국 FSPCA(식품안전예방관리협회)인정 PCQI 자격과정</t>
  </si>
  <si>
    <t>미국레스토랑협회(NRA) 식품안전/위생전문가 ServSafe 자격증 과정(시험비 포함)</t>
  </si>
  <si>
    <t>ISO 22000:2018 식품안전경영시스템 전환 실무 과정</t>
    <phoneticPr fontId="3" type="noConversion"/>
  </si>
  <si>
    <t>ISO 14001:2015 환경경영시스템 심사원/선임심사원 과정 [CQI and IRCA]</t>
  </si>
  <si>
    <t>ISO 45001:2018 안전보건 경영시스템 심사원/선임심사원 과정 [CQI and IRCA]</t>
    <phoneticPr fontId="3" type="noConversion"/>
  </si>
  <si>
    <t>FSSC 22000 식품안전경영시스템 심사원/선임심사원 교육과정 [CQI and IRCA]</t>
  </si>
  <si>
    <t>X</t>
    <phoneticPr fontId="3" type="noConversion"/>
  </si>
  <si>
    <t>교육비(원)
-인증고객사-</t>
    <phoneticPr fontId="3" type="noConversion"/>
  </si>
  <si>
    <t>교육비(원)
-일반-</t>
    <phoneticPr fontId="3" type="noConversion"/>
  </si>
  <si>
    <t>2019년 고용보험 (사업주훈련) 환급과정 예상 환급금</t>
    <phoneticPr fontId="3" type="noConversion"/>
  </si>
  <si>
    <t>비고</t>
    <phoneticPr fontId="3" type="noConversion"/>
  </si>
  <si>
    <t>근로자 내일배움
     카드 가능</t>
    <phoneticPr fontId="3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</si>
  <si>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※ 고용보험 환급과정의 예상 환급금 정보 안내입니다. </t>
    </r>
    <r>
      <rPr>
        <sz val="11"/>
        <color theme="1"/>
        <rFont val="맑은 고딕"/>
        <family val="3"/>
        <charset val="129"/>
        <scheme val="minor"/>
      </rPr>
      <t xml:space="preserve">(실제 지원받을 환급 금액과 상이할 수 있습니다)
 아래 리스트 외 과정은 비환급 과정입니다.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</si>
</sst>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-&quot;₩&quot;* #,##0.0_-;\-&quot;₩&quot;* #,##0.0_-;_-&quot;₩&quot;* &quot;-&quot;?_-;_-@_-"/>
    <numFmt numFmtId="177" formatCode="_-* #,##0_-;\-* #,##0_-;_-* &quot;-&quot;_-;_-@_-\&amp;&quot;원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color rgb="FF000000"/>
      <name val="나눔고딕"/>
      <family val="3"/>
      <charset val="129"/>
    </font>
    <font>
      <sz val="8"/>
      <name val="나눔고딕"/>
      <family val="3"/>
      <charset val="129"/>
    </font>
    <font>
      <b/>
      <sz val="8"/>
      <color rgb="FF000000"/>
      <name val="나눔고딕"/>
      <family val="3"/>
      <charset val="129"/>
    </font>
    <font>
      <b/>
      <sz val="8"/>
      <name val="나눔고딕"/>
      <family val="3"/>
      <charset val="129"/>
    </font>
    <font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41" fontId="4" fillId="0" borderId="2" xfId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41" fontId="4" fillId="0" borderId="5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1" fontId="4" fillId="0" borderId="7" xfId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41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1" fontId="4" fillId="0" borderId="10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0" fontId="9" fillId="2" borderId="1" xfId="0" applyFont="1" applyFill="1" applyBorder="1" applyAlignment="1">
      <alignment horizontal="left" vertical="center" wrapText="1" readingOrder="1"/>
    </xf>
    <xf numFmtId="41" fontId="4" fillId="0" borderId="5" xfId="1" applyFont="1" applyFill="1" applyBorder="1" applyAlignment="1">
      <alignment horizontal="right" vertical="center"/>
    </xf>
    <xf numFmtId="41" fontId="4" fillId="0" borderId="1" xfId="1" applyFont="1" applyFill="1" applyBorder="1" applyAlignment="1">
      <alignment horizontal="right" vertical="center"/>
    </xf>
    <xf numFmtId="41" fontId="4" fillId="0" borderId="2" xfId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41" fontId="4" fillId="0" borderId="11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177" fontId="4" fillId="0" borderId="5" xfId="1" applyNumberFormat="1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pane ySplit="6" topLeftCell="A7" activePane="bottomLeft" state="frozen"/>
      <selection pane="bottomLeft" activeCell="K5" sqref="K5"/>
    </sheetView>
  </sheetViews>
  <sheetFormatPr defaultRowHeight="16.5" x14ac:dyDescent="0.3"/>
  <cols>
    <col min="1" max="1" width="5.75" bestFit="1" customWidth="1"/>
    <col min="2" max="2" width="65.25" customWidth="1"/>
    <col min="3" max="3" width="12" bestFit="1" customWidth="1"/>
    <col min="4" max="4" width="12" customWidth="1"/>
    <col min="5" max="5" width="9.75" bestFit="1" customWidth="1"/>
    <col min="6" max="6" width="19.375" customWidth="1"/>
    <col min="7" max="7" width="18.625" customWidth="1"/>
    <col min="8" max="8" width="19.375" customWidth="1"/>
    <col min="9" max="9" width="11.875" customWidth="1"/>
  </cols>
  <sheetData>
    <row r="1" spans="1:9" ht="43.5" customHeight="1" x14ac:dyDescent="0.3">
      <c r="A1" s="5"/>
      <c r="B1" s="36" t="s">
        <v>36</v>
      </c>
      <c r="C1" s="36"/>
      <c r="D1" s="36"/>
      <c r="E1" s="36"/>
      <c r="F1" s="36"/>
      <c r="G1" s="36"/>
      <c r="H1" s="36"/>
    </row>
    <row r="2" spans="1:9" ht="38.25" customHeight="1" x14ac:dyDescent="0.3">
      <c r="B2" s="35" t="s">
        <v>39</v>
      </c>
      <c r="C2" s="35"/>
      <c r="D2" s="35"/>
      <c r="E2" s="35"/>
      <c r="F2" s="35"/>
      <c r="G2" s="35"/>
      <c r="H2" s="35"/>
    </row>
    <row r="3" spans="1:9" ht="11.25" customHeight="1" thickBot="1" x14ac:dyDescent="0.35">
      <c r="F3" s="11"/>
      <c r="G3" s="11"/>
      <c r="H3" s="11"/>
    </row>
    <row r="4" spans="1:9" s="1" customFormat="1" ht="16.5" customHeight="1" x14ac:dyDescent="0.3">
      <c r="A4" s="38" t="s">
        <v>0</v>
      </c>
      <c r="B4" s="38" t="s">
        <v>1</v>
      </c>
      <c r="C4" s="37" t="s">
        <v>35</v>
      </c>
      <c r="D4" s="37" t="s">
        <v>34</v>
      </c>
      <c r="E4" s="39" t="s">
        <v>2</v>
      </c>
      <c r="F4" s="41" t="s">
        <v>3</v>
      </c>
      <c r="G4" s="42"/>
      <c r="H4" s="43"/>
      <c r="I4" s="33" t="s">
        <v>37</v>
      </c>
    </row>
    <row r="5" spans="1:9" s="1" customFormat="1" ht="16.5" customHeight="1" x14ac:dyDescent="0.3">
      <c r="A5" s="38"/>
      <c r="B5" s="38"/>
      <c r="C5" s="38"/>
      <c r="D5" s="38"/>
      <c r="E5" s="40"/>
      <c r="F5" s="13" t="s">
        <v>6</v>
      </c>
      <c r="G5" s="6" t="s">
        <v>5</v>
      </c>
      <c r="H5" s="17" t="s">
        <v>4</v>
      </c>
      <c r="I5" s="34"/>
    </row>
    <row r="6" spans="1:9" s="1" customFormat="1" ht="16.5" customHeight="1" x14ac:dyDescent="0.3">
      <c r="A6" s="38"/>
      <c r="B6" s="38"/>
      <c r="C6" s="38"/>
      <c r="D6" s="38"/>
      <c r="E6" s="40"/>
      <c r="F6" s="14">
        <v>1</v>
      </c>
      <c r="G6" s="7">
        <v>0.6</v>
      </c>
      <c r="H6" s="8">
        <v>0.4</v>
      </c>
      <c r="I6" s="34"/>
    </row>
    <row r="7" spans="1:9" s="4" customFormat="1" ht="29.25" customHeight="1" x14ac:dyDescent="0.3">
      <c r="A7" s="2">
        <f t="shared" ref="A7:A32" si="0">ROW()-6</f>
        <v>1</v>
      </c>
      <c r="B7" s="24" t="s">
        <v>10</v>
      </c>
      <c r="C7" s="3">
        <v>1300000</v>
      </c>
      <c r="D7" s="3">
        <f>C7*0.9</f>
        <v>1170000</v>
      </c>
      <c r="E7" s="15">
        <v>40</v>
      </c>
      <c r="F7" s="12">
        <v>242360</v>
      </c>
      <c r="G7" s="9">
        <v>150670</v>
      </c>
      <c r="H7" s="10">
        <v>104860</v>
      </c>
      <c r="I7" s="30" t="s">
        <v>38</v>
      </c>
    </row>
    <row r="8" spans="1:9" s="4" customFormat="1" ht="21.75" customHeight="1" x14ac:dyDescent="0.3">
      <c r="A8" s="2">
        <f t="shared" si="0"/>
        <v>2</v>
      </c>
      <c r="B8" s="24" t="s">
        <v>9</v>
      </c>
      <c r="C8" s="3">
        <v>500000</v>
      </c>
      <c r="D8" s="3">
        <f t="shared" ref="D8:D32" si="1">C8*0.9</f>
        <v>450000</v>
      </c>
      <c r="E8" s="15">
        <v>16</v>
      </c>
      <c r="F8" s="12">
        <v>121170</v>
      </c>
      <c r="G8" s="9">
        <v>75340</v>
      </c>
      <c r="H8" s="10">
        <v>52430</v>
      </c>
      <c r="I8" s="31"/>
    </row>
    <row r="9" spans="1:9" s="4" customFormat="1" ht="21.75" customHeight="1" x14ac:dyDescent="0.3">
      <c r="A9" s="2">
        <f t="shared" si="0"/>
        <v>3</v>
      </c>
      <c r="B9" s="21" t="s">
        <v>7</v>
      </c>
      <c r="C9" s="3">
        <v>500000</v>
      </c>
      <c r="D9" s="3">
        <f t="shared" si="1"/>
        <v>450000</v>
      </c>
      <c r="E9" s="15">
        <v>16</v>
      </c>
      <c r="F9" s="12">
        <v>121170</v>
      </c>
      <c r="G9" s="9">
        <v>75340</v>
      </c>
      <c r="H9" s="10">
        <v>52430</v>
      </c>
      <c r="I9" s="32"/>
    </row>
    <row r="10" spans="1:9" s="4" customFormat="1" ht="21.75" customHeight="1" x14ac:dyDescent="0.3">
      <c r="A10" s="2">
        <f t="shared" si="0"/>
        <v>4</v>
      </c>
      <c r="B10" s="21" t="s">
        <v>8</v>
      </c>
      <c r="C10" s="3">
        <v>500000</v>
      </c>
      <c r="D10" s="3">
        <f t="shared" si="1"/>
        <v>450000</v>
      </c>
      <c r="E10" s="15">
        <v>16</v>
      </c>
      <c r="F10" s="12">
        <v>121170</v>
      </c>
      <c r="G10" s="9">
        <v>75340</v>
      </c>
      <c r="H10" s="10">
        <v>52430</v>
      </c>
      <c r="I10" s="32"/>
    </row>
    <row r="11" spans="1:9" s="4" customFormat="1" ht="21.75" customHeight="1" x14ac:dyDescent="0.3">
      <c r="A11" s="2">
        <f t="shared" si="0"/>
        <v>5</v>
      </c>
      <c r="B11" s="24" t="s">
        <v>30</v>
      </c>
      <c r="C11" s="3">
        <v>1300000</v>
      </c>
      <c r="D11" s="3">
        <f t="shared" si="1"/>
        <v>1170000</v>
      </c>
      <c r="E11" s="15">
        <v>40</v>
      </c>
      <c r="F11" s="12">
        <v>283180</v>
      </c>
      <c r="G11" s="9">
        <v>175190</v>
      </c>
      <c r="H11" s="10">
        <v>121190</v>
      </c>
      <c r="I11" s="32"/>
    </row>
    <row r="12" spans="1:9" s="4" customFormat="1" ht="21.75" customHeight="1" x14ac:dyDescent="0.3">
      <c r="A12" s="2">
        <f t="shared" si="0"/>
        <v>6</v>
      </c>
      <c r="B12" s="22" t="s">
        <v>11</v>
      </c>
      <c r="C12" s="3">
        <v>500000</v>
      </c>
      <c r="D12" s="3">
        <f t="shared" si="1"/>
        <v>450000</v>
      </c>
      <c r="E12" s="15">
        <v>16</v>
      </c>
      <c r="F12" s="12">
        <v>121170</v>
      </c>
      <c r="G12" s="9">
        <v>75340</v>
      </c>
      <c r="H12" s="10">
        <v>52430</v>
      </c>
      <c r="I12" s="32"/>
    </row>
    <row r="13" spans="1:9" s="4" customFormat="1" ht="21.75" customHeight="1" x14ac:dyDescent="0.3">
      <c r="A13" s="2">
        <f t="shared" si="0"/>
        <v>7</v>
      </c>
      <c r="B13" s="22" t="s">
        <v>12</v>
      </c>
      <c r="C13" s="3">
        <v>500000</v>
      </c>
      <c r="D13" s="3">
        <f t="shared" si="1"/>
        <v>450000</v>
      </c>
      <c r="E13" s="15">
        <v>16</v>
      </c>
      <c r="F13" s="12">
        <v>121170</v>
      </c>
      <c r="G13" s="9">
        <v>75340</v>
      </c>
      <c r="H13" s="10">
        <v>52430</v>
      </c>
      <c r="I13" s="32"/>
    </row>
    <row r="14" spans="1:9" s="4" customFormat="1" ht="21.75" customHeight="1" x14ac:dyDescent="0.3">
      <c r="A14" s="2">
        <f t="shared" si="0"/>
        <v>8</v>
      </c>
      <c r="B14" s="24" t="s">
        <v>31</v>
      </c>
      <c r="C14" s="3">
        <v>1500000</v>
      </c>
      <c r="D14" s="3">
        <f t="shared" si="1"/>
        <v>1350000</v>
      </c>
      <c r="E14" s="15">
        <v>40</v>
      </c>
      <c r="F14" s="12">
        <v>242350</v>
      </c>
      <c r="G14" s="9">
        <v>150690</v>
      </c>
      <c r="H14" s="10">
        <v>104860</v>
      </c>
      <c r="I14" s="32"/>
    </row>
    <row r="15" spans="1:9" s="4" customFormat="1" ht="21.75" customHeight="1" x14ac:dyDescent="0.3">
      <c r="A15" s="2">
        <f t="shared" si="0"/>
        <v>9</v>
      </c>
      <c r="B15" s="22" t="s">
        <v>13</v>
      </c>
      <c r="C15" s="3">
        <v>500000</v>
      </c>
      <c r="D15" s="3">
        <f t="shared" si="1"/>
        <v>450000</v>
      </c>
      <c r="E15" s="15">
        <v>16</v>
      </c>
      <c r="F15" s="12">
        <v>121170</v>
      </c>
      <c r="G15" s="9">
        <v>75340</v>
      </c>
      <c r="H15" s="10">
        <v>52430</v>
      </c>
      <c r="I15" s="32"/>
    </row>
    <row r="16" spans="1:9" s="4" customFormat="1" ht="21.75" customHeight="1" x14ac:dyDescent="0.3">
      <c r="A16" s="2">
        <f t="shared" si="0"/>
        <v>10</v>
      </c>
      <c r="B16" s="22" t="s">
        <v>14</v>
      </c>
      <c r="C16" s="3">
        <v>500000</v>
      </c>
      <c r="D16" s="3">
        <f t="shared" si="1"/>
        <v>450000</v>
      </c>
      <c r="E16" s="15">
        <v>16</v>
      </c>
      <c r="F16" s="12">
        <v>121170</v>
      </c>
      <c r="G16" s="9">
        <v>75340</v>
      </c>
      <c r="H16" s="10">
        <v>52430</v>
      </c>
      <c r="I16" s="32"/>
    </row>
    <row r="17" spans="1:9" s="4" customFormat="1" ht="21.75" customHeight="1" x14ac:dyDescent="0.3">
      <c r="A17" s="2">
        <f t="shared" si="0"/>
        <v>11</v>
      </c>
      <c r="B17" s="22" t="s">
        <v>15</v>
      </c>
      <c r="C17" s="3">
        <v>500000</v>
      </c>
      <c r="D17" s="3">
        <f t="shared" si="1"/>
        <v>450000</v>
      </c>
      <c r="E17" s="19">
        <v>16</v>
      </c>
      <c r="F17" s="12">
        <v>121170</v>
      </c>
      <c r="G17" s="9">
        <v>75340</v>
      </c>
      <c r="H17" s="10">
        <v>52430</v>
      </c>
      <c r="I17" s="32"/>
    </row>
    <row r="18" spans="1:9" s="4" customFormat="1" ht="21.75" customHeight="1" x14ac:dyDescent="0.3">
      <c r="A18" s="2">
        <f t="shared" si="0"/>
        <v>12</v>
      </c>
      <c r="B18" s="23" t="s">
        <v>17</v>
      </c>
      <c r="C18" s="3">
        <v>1600000</v>
      </c>
      <c r="D18" s="3">
        <f t="shared" si="1"/>
        <v>1440000</v>
      </c>
      <c r="E18" s="28">
        <v>40</v>
      </c>
      <c r="F18" s="29">
        <v>242360</v>
      </c>
      <c r="G18" s="9">
        <v>150670</v>
      </c>
      <c r="H18" s="10">
        <v>104860</v>
      </c>
      <c r="I18" s="32"/>
    </row>
    <row r="19" spans="1:9" s="4" customFormat="1" ht="21.75" customHeight="1" x14ac:dyDescent="0.3">
      <c r="A19" s="2">
        <f t="shared" si="0"/>
        <v>13</v>
      </c>
      <c r="B19" s="22" t="s">
        <v>16</v>
      </c>
      <c r="C19" s="3">
        <v>600000</v>
      </c>
      <c r="D19" s="3">
        <f t="shared" si="1"/>
        <v>540000</v>
      </c>
      <c r="E19" s="15">
        <v>16</v>
      </c>
      <c r="F19" s="12">
        <v>121170</v>
      </c>
      <c r="G19" s="9">
        <v>75340</v>
      </c>
      <c r="H19" s="10">
        <v>52430</v>
      </c>
      <c r="I19" s="32"/>
    </row>
    <row r="20" spans="1:9" s="4" customFormat="1" ht="21.75" customHeight="1" x14ac:dyDescent="0.3">
      <c r="A20" s="2">
        <f t="shared" si="0"/>
        <v>14</v>
      </c>
      <c r="B20" s="23" t="s">
        <v>18</v>
      </c>
      <c r="C20" s="3">
        <v>2000000</v>
      </c>
      <c r="D20" s="3">
        <f>C20*0.85</f>
        <v>1700000</v>
      </c>
      <c r="E20" s="15">
        <v>40</v>
      </c>
      <c r="F20" s="12">
        <v>242360</v>
      </c>
      <c r="G20" s="9">
        <v>150670</v>
      </c>
      <c r="H20" s="10">
        <v>104860</v>
      </c>
      <c r="I20" s="32"/>
    </row>
    <row r="21" spans="1:9" s="4" customFormat="1" ht="21.75" customHeight="1" x14ac:dyDescent="0.3">
      <c r="A21" s="2">
        <f t="shared" si="0"/>
        <v>15</v>
      </c>
      <c r="B21" s="23" t="s">
        <v>19</v>
      </c>
      <c r="C21" s="3">
        <v>1500000</v>
      </c>
      <c r="D21" s="3">
        <f t="shared" si="1"/>
        <v>1350000</v>
      </c>
      <c r="E21" s="15">
        <v>40</v>
      </c>
      <c r="F21" s="12">
        <v>223660</v>
      </c>
      <c r="G21" s="9">
        <v>139470</v>
      </c>
      <c r="H21" s="10">
        <v>97380</v>
      </c>
      <c r="I21" s="32"/>
    </row>
    <row r="22" spans="1:9" s="4" customFormat="1" ht="21.75" customHeight="1" x14ac:dyDescent="0.3">
      <c r="A22" s="2">
        <f t="shared" si="0"/>
        <v>16</v>
      </c>
      <c r="B22" s="22" t="s">
        <v>20</v>
      </c>
      <c r="C22" s="3">
        <v>600000</v>
      </c>
      <c r="D22" s="3">
        <f t="shared" si="1"/>
        <v>540000</v>
      </c>
      <c r="E22" s="15">
        <v>16</v>
      </c>
      <c r="F22" s="12">
        <v>141590</v>
      </c>
      <c r="G22" s="9">
        <v>87590</v>
      </c>
      <c r="H22" s="10">
        <v>60590</v>
      </c>
      <c r="I22" s="32"/>
    </row>
    <row r="23" spans="1:9" s="4" customFormat="1" ht="21.75" customHeight="1" x14ac:dyDescent="0.3">
      <c r="A23" s="2">
        <f t="shared" si="0"/>
        <v>17</v>
      </c>
      <c r="B23" s="22" t="s">
        <v>21</v>
      </c>
      <c r="C23" s="3">
        <v>500000</v>
      </c>
      <c r="D23" s="3">
        <f t="shared" si="1"/>
        <v>450000</v>
      </c>
      <c r="E23" s="15">
        <v>16</v>
      </c>
      <c r="F23" s="12">
        <v>121170</v>
      </c>
      <c r="G23" s="9">
        <v>75340</v>
      </c>
      <c r="H23" s="10">
        <v>52430</v>
      </c>
      <c r="I23" s="32"/>
    </row>
    <row r="24" spans="1:9" s="4" customFormat="1" ht="21.75" customHeight="1" x14ac:dyDescent="0.3">
      <c r="A24" s="2">
        <f t="shared" si="0"/>
        <v>18</v>
      </c>
      <c r="B24" s="23" t="s">
        <v>23</v>
      </c>
      <c r="C24" s="3">
        <v>1500000</v>
      </c>
      <c r="D24" s="3">
        <f t="shared" si="1"/>
        <v>1350000</v>
      </c>
      <c r="E24" s="15">
        <v>40</v>
      </c>
      <c r="F24" s="25">
        <f>178240+13200</f>
        <v>191440</v>
      </c>
      <c r="G24" s="26">
        <f>(178240*0.6)+13200</f>
        <v>120144</v>
      </c>
      <c r="H24" s="27">
        <f>(178240*0.4)+13200</f>
        <v>84496</v>
      </c>
      <c r="I24" s="32"/>
    </row>
    <row r="25" spans="1:9" s="4" customFormat="1" ht="21.75" customHeight="1" x14ac:dyDescent="0.3">
      <c r="A25" s="2">
        <f t="shared" si="0"/>
        <v>19</v>
      </c>
      <c r="B25" s="22" t="s">
        <v>22</v>
      </c>
      <c r="C25" s="3">
        <v>700000</v>
      </c>
      <c r="D25" s="3">
        <f t="shared" si="1"/>
        <v>630000</v>
      </c>
      <c r="E25" s="15">
        <v>24</v>
      </c>
      <c r="F25" s="25">
        <f>133680+13200</f>
        <v>146880</v>
      </c>
      <c r="G25" s="26">
        <f>(133680*0.6)+9900</f>
        <v>90108</v>
      </c>
      <c r="H25" s="27">
        <f>(133680*0.4)+9900</f>
        <v>63372</v>
      </c>
      <c r="I25" s="32"/>
    </row>
    <row r="26" spans="1:9" s="4" customFormat="1" ht="21.75" customHeight="1" x14ac:dyDescent="0.3">
      <c r="A26" s="2">
        <f t="shared" si="0"/>
        <v>20</v>
      </c>
      <c r="B26" s="24" t="s">
        <v>32</v>
      </c>
      <c r="C26" s="3">
        <v>1300000</v>
      </c>
      <c r="D26" s="3">
        <f t="shared" si="1"/>
        <v>1170000</v>
      </c>
      <c r="E26" s="15">
        <v>40</v>
      </c>
      <c r="F26" s="12">
        <v>327600</v>
      </c>
      <c r="G26" s="9">
        <v>201840</v>
      </c>
      <c r="H26" s="10">
        <v>138960</v>
      </c>
      <c r="I26" s="30" t="s">
        <v>38</v>
      </c>
    </row>
    <row r="27" spans="1:9" s="4" customFormat="1" ht="21.75" customHeight="1" x14ac:dyDescent="0.3">
      <c r="A27" s="2">
        <f t="shared" si="0"/>
        <v>21</v>
      </c>
      <c r="B27" s="22" t="s">
        <v>24</v>
      </c>
      <c r="C27" s="3">
        <v>500000</v>
      </c>
      <c r="D27" s="3">
        <f t="shared" si="1"/>
        <v>450000</v>
      </c>
      <c r="E27" s="15">
        <v>16</v>
      </c>
      <c r="F27" s="12">
        <v>163800</v>
      </c>
      <c r="G27" s="9">
        <v>100920</v>
      </c>
      <c r="H27" s="10">
        <v>69480</v>
      </c>
      <c r="I27" s="32"/>
    </row>
    <row r="28" spans="1:9" s="4" customFormat="1" ht="21.75" customHeight="1" x14ac:dyDescent="0.3">
      <c r="A28" s="2">
        <f t="shared" si="0"/>
        <v>22</v>
      </c>
      <c r="B28" s="22" t="s">
        <v>29</v>
      </c>
      <c r="C28" s="3">
        <v>500000</v>
      </c>
      <c r="D28" s="3">
        <f t="shared" si="1"/>
        <v>450000</v>
      </c>
      <c r="E28" s="15">
        <v>16</v>
      </c>
      <c r="F28" s="12">
        <v>163800</v>
      </c>
      <c r="G28" s="9">
        <v>100920</v>
      </c>
      <c r="H28" s="10">
        <v>69480</v>
      </c>
      <c r="I28" s="32"/>
    </row>
    <row r="29" spans="1:9" s="4" customFormat="1" ht="21.75" customHeight="1" x14ac:dyDescent="0.3">
      <c r="A29" s="2">
        <f t="shared" si="0"/>
        <v>23</v>
      </c>
      <c r="B29" s="22" t="s">
        <v>25</v>
      </c>
      <c r="C29" s="3">
        <v>500000</v>
      </c>
      <c r="D29" s="3">
        <f t="shared" si="1"/>
        <v>450000</v>
      </c>
      <c r="E29" s="15">
        <v>16</v>
      </c>
      <c r="F29" s="12">
        <v>163800</v>
      </c>
      <c r="G29" s="9">
        <v>100920</v>
      </c>
      <c r="H29" s="10">
        <v>69480</v>
      </c>
      <c r="I29" s="32"/>
    </row>
    <row r="30" spans="1:9" s="4" customFormat="1" ht="21.75" customHeight="1" x14ac:dyDescent="0.3">
      <c r="A30" s="2">
        <f t="shared" si="0"/>
        <v>24</v>
      </c>
      <c r="B30" s="22" t="s">
        <v>26</v>
      </c>
      <c r="C30" s="3">
        <v>150000</v>
      </c>
      <c r="D30" s="3">
        <f t="shared" si="1"/>
        <v>135000</v>
      </c>
      <c r="E30" s="15">
        <v>8</v>
      </c>
      <c r="F30" s="12">
        <v>81900</v>
      </c>
      <c r="G30" s="26" t="s">
        <v>33</v>
      </c>
      <c r="H30" s="27" t="s">
        <v>33</v>
      </c>
      <c r="I30" s="32"/>
    </row>
    <row r="31" spans="1:9" s="4" customFormat="1" ht="21.75" customHeight="1" x14ac:dyDescent="0.3">
      <c r="A31" s="2">
        <f t="shared" si="0"/>
        <v>25</v>
      </c>
      <c r="B31" s="22" t="s">
        <v>27</v>
      </c>
      <c r="C31" s="3">
        <v>800000</v>
      </c>
      <c r="D31" s="3">
        <f t="shared" si="1"/>
        <v>720000</v>
      </c>
      <c r="E31" s="15">
        <v>24</v>
      </c>
      <c r="F31" s="12">
        <v>245700</v>
      </c>
      <c r="G31" s="9">
        <v>151380</v>
      </c>
      <c r="H31" s="10">
        <v>104220</v>
      </c>
      <c r="I31" s="32"/>
    </row>
    <row r="32" spans="1:9" s="4" customFormat="1" ht="21.75" customHeight="1" thickBot="1" x14ac:dyDescent="0.35">
      <c r="A32" s="2">
        <f t="shared" si="0"/>
        <v>26</v>
      </c>
      <c r="B32" s="22" t="s">
        <v>28</v>
      </c>
      <c r="C32" s="3">
        <v>400000</v>
      </c>
      <c r="D32" s="3">
        <f t="shared" si="1"/>
        <v>360000</v>
      </c>
      <c r="E32" s="15">
        <v>16</v>
      </c>
      <c r="F32" s="20">
        <v>144150</v>
      </c>
      <c r="G32" s="16">
        <v>89130</v>
      </c>
      <c r="H32" s="18">
        <v>61620</v>
      </c>
      <c r="I32" s="32"/>
    </row>
  </sheetData>
  <sheetProtection algorithmName="SHA-512" hashValue="NnoMSTsd2kfyATwBg2A1PycPNDUa2TO2mEu5vXyveeynAtr6dSNhG88jxfq5XqDao9ZLqYIPoSB1MRuiGHmGig==" saltValue="ne6xdy7Yx0yfo7U0iPVv6A==" spinCount="100000" sheet="1" objects="1" scenarios="1" selectLockedCells="1" selectUnlockedCells="1"/>
  <mergeCells count="9">
    <mergeCell ref="I4:I6"/>
    <mergeCell ref="B2:H2"/>
    <mergeCell ref="B1:H1"/>
    <mergeCell ref="D4:D6"/>
    <mergeCell ref="A4:A6"/>
    <mergeCell ref="B4:B6"/>
    <mergeCell ref="C4:C6"/>
    <mergeCell ref="E4:E6"/>
    <mergeCell ref="F4:H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★사업주환급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강려은</dc:creator>
  <cp:lastModifiedBy>Yunhyeong Jang</cp:lastModifiedBy>
  <dcterms:created xsi:type="dcterms:W3CDTF">2018-07-17T05:13:10Z</dcterms:created>
  <dcterms:modified xsi:type="dcterms:W3CDTF">2019-02-13T06:39:19Z</dcterms:modified>
</cp:coreProperties>
</file>