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9.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codeName="ThisWorkbook" defaultThemeVersion="124226"/>
  <mc:AlternateContent xmlns:mc="http://schemas.openxmlformats.org/markup-compatibility/2006">
    <mc:Choice Requires="x15">
      <x15ac:absPath xmlns:x15ac="http://schemas.microsoft.com/office/spreadsheetml/2010/11/ac" url="C:\Users\takatas\Downloads\"/>
    </mc:Choice>
  </mc:AlternateContent>
  <xr:revisionPtr revIDLastSave="0" documentId="13_ncr:1_{5ADFF279-CCED-40BA-9BEC-8C7384114A99}" xr6:coauthVersionLast="47" xr6:coauthVersionMax="47" xr10:uidLastSave="{00000000-0000-0000-0000-000000000000}"/>
  <workbookProtection workbookAlgorithmName="SHA-512" workbookHashValue="zid1a+ONBebL4aKudrXt85dK1PP5+IPhgbBWxbDFeQyD8kCrJCL2KOQZZXOXF1eJnmgcLBK0fIjLIiFs7LTIQA==" workbookSaltValue="zbLVPuWcI8Z52wwx2+MLXQ==" workbookSpinCount="100000" lockStructure="1"/>
  <bookViews>
    <workbookView xWindow="28680" yWindow="-120" windowWidth="29040" windowHeight="15840" tabRatio="877" firstSheet="8" activeTab="8" xr2:uid="{00000000-000D-0000-FFFF-FFFF00000000}"/>
  </bookViews>
  <sheets>
    <sheet name="お見積書Page1" sheetId="18" state="hidden" r:id="rId1"/>
    <sheet name="お見積書Page2" sheetId="19" state="hidden" r:id="rId2"/>
    <sheet name="お見積書Page3" sheetId="20" state="hidden" r:id="rId3"/>
    <sheet name="お見積書Page4" sheetId="21" state="hidden" r:id="rId4"/>
    <sheet name="お見積書Page5" sheetId="22" state="hidden" r:id="rId5"/>
    <sheet name="認証計画書" sheetId="27" state="hidden" r:id="rId6"/>
    <sheet name="見積根拠リストSTED" sheetId="32" state="hidden" r:id="rId7"/>
    <sheet name="見積根拠リストQMS" sheetId="31" state="hidden" r:id="rId8"/>
    <sheet name="お客様情報" sheetId="1" r:id="rId9"/>
    <sheet name="製造所情報" sheetId="26" r:id="rId10"/>
    <sheet name="別紙1 " sheetId="4" r:id="rId11"/>
    <sheet name="別紙2" sheetId="8" r:id="rId12"/>
    <sheet name="別紙3" sheetId="9" r:id="rId13"/>
    <sheet name="別紙4" sheetId="24" r:id="rId14"/>
    <sheet name="非能動_加算対象特定一般的名称" sheetId="30" state="hidden" r:id="rId15"/>
    <sheet name="Revision History JMDF8701J" sheetId="28" state="hidden" r:id="rId16"/>
  </sheets>
  <definedNames>
    <definedName name="OLE_LINK1" localSheetId="15">'Revision History JMDF8701J'!$A$2</definedName>
    <definedName name="OLE_LINK2" localSheetId="15">'Revision History JMDF8701J'!$A$2</definedName>
    <definedName name="_xlnm.Print_Area" localSheetId="15">'Revision History JMDF8701J'!$A$1:$E$6</definedName>
    <definedName name="_xlnm.Print_Area" localSheetId="8">お客様情報!$A$1:$H$41</definedName>
    <definedName name="_xlnm.Print_Area" localSheetId="0">お見積書Page1!$A$1:$D$116</definedName>
    <definedName name="_xlnm.Print_Area" localSheetId="1">お見積書Page2!$A$1:$G$70</definedName>
    <definedName name="_xlnm.Print_Area" localSheetId="2">お見積書Page3!$A$1:$C$45</definedName>
    <definedName name="_xlnm.Print_Area" localSheetId="7">見積根拠リストQMS!$A$1:$G$41</definedName>
    <definedName name="_xlnm.Print_Area" localSheetId="6">見積根拠リストSTED!$A$1:$D$24</definedName>
    <definedName name="_xlnm.Print_Area" localSheetId="9">製造所情報!$A$1:$P$53</definedName>
    <definedName name="_xlnm.Print_Area" localSheetId="5">認証計画書!$A$1:$Q$143</definedName>
    <definedName name="_xlnm.Print_Area" localSheetId="13">別紙4!$A$1:$F$11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31" l="1"/>
  <c r="F32" i="31"/>
  <c r="F31" i="31"/>
  <c r="F28" i="31"/>
  <c r="F29" i="31"/>
  <c r="F25" i="31"/>
  <c r="D13" i="31"/>
  <c r="F24" i="31"/>
  <c r="F19" i="31"/>
  <c r="F18" i="31"/>
  <c r="F15" i="31"/>
  <c r="F40" i="31"/>
  <c r="F41" i="31"/>
  <c r="F37" i="31"/>
  <c r="F35" i="31"/>
  <c r="F30" i="31"/>
  <c r="F27" i="31"/>
  <c r="F23" i="31"/>
  <c r="F39" i="31"/>
  <c r="F36" i="31"/>
  <c r="F34" i="31"/>
  <c r="D11" i="31"/>
  <c r="F17" i="31"/>
  <c r="F20" i="31"/>
  <c r="F21" i="31"/>
  <c r="D12" i="31"/>
  <c r="L13" i="19" l="1"/>
  <c r="M13" i="19"/>
  <c r="K13" i="19"/>
  <c r="K14" i="19" l="1"/>
  <c r="C7" i="19" s="1"/>
  <c r="O6" i="27" l="1"/>
  <c r="F6" i="27"/>
  <c r="H112" i="27" l="1"/>
  <c r="E45" i="19"/>
  <c r="G3" i="27" l="1"/>
  <c r="B3" i="27"/>
  <c r="E23" i="27"/>
  <c r="J16" i="27"/>
  <c r="O16" i="27"/>
  <c r="E15" i="27"/>
  <c r="O9" i="27"/>
  <c r="E9" i="27"/>
  <c r="F5" i="27"/>
  <c r="C111" i="18" l="1"/>
  <c r="C110" i="18"/>
  <c r="B110" i="18"/>
  <c r="C108" i="18"/>
  <c r="C107" i="18"/>
  <c r="B107" i="18"/>
  <c r="C105" i="18"/>
  <c r="C104" i="18"/>
  <c r="B104" i="18"/>
  <c r="C102" i="18"/>
  <c r="C101" i="18"/>
  <c r="B101" i="18"/>
  <c r="C99" i="18"/>
  <c r="C98" i="18"/>
  <c r="B98" i="18"/>
  <c r="C96" i="18"/>
  <c r="C95" i="18"/>
  <c r="B95" i="18"/>
  <c r="C93" i="18"/>
  <c r="C92" i="18"/>
  <c r="B92" i="18"/>
  <c r="C90" i="18"/>
  <c r="C89" i="18"/>
  <c r="B89" i="18"/>
  <c r="C87" i="18"/>
  <c r="C86" i="18"/>
  <c r="B86" i="18"/>
  <c r="C84" i="18"/>
  <c r="C83" i="18"/>
  <c r="B83" i="18"/>
  <c r="C81" i="18"/>
  <c r="C80" i="18"/>
  <c r="B80" i="18"/>
  <c r="C78" i="18"/>
  <c r="C77" i="18"/>
  <c r="B77" i="18"/>
  <c r="C75" i="18"/>
  <c r="C74" i="18"/>
  <c r="B74" i="18"/>
  <c r="C72" i="18"/>
  <c r="C71" i="18"/>
  <c r="B71" i="18"/>
  <c r="C69" i="18"/>
  <c r="C68" i="18"/>
  <c r="B68" i="18"/>
  <c r="C66" i="18"/>
  <c r="C65" i="18"/>
  <c r="B65" i="18"/>
  <c r="D16" i="19"/>
  <c r="E16" i="19"/>
  <c r="F16" i="19"/>
  <c r="D17" i="19"/>
  <c r="E17" i="19"/>
  <c r="F17" i="19"/>
  <c r="D18" i="19"/>
  <c r="E18" i="19"/>
  <c r="F18" i="19"/>
  <c r="D19" i="19"/>
  <c r="E19" i="19"/>
  <c r="F19" i="19"/>
  <c r="D20" i="19"/>
  <c r="E20" i="19"/>
  <c r="F20" i="19"/>
  <c r="D21" i="19"/>
  <c r="E21" i="19"/>
  <c r="F21" i="19"/>
  <c r="D22" i="19"/>
  <c r="E22" i="19"/>
  <c r="F22" i="19"/>
  <c r="D23" i="19"/>
  <c r="E23" i="19"/>
  <c r="F23" i="19"/>
  <c r="D24" i="19"/>
  <c r="E24" i="19"/>
  <c r="F24" i="19"/>
  <c r="D25" i="19"/>
  <c r="E25" i="19"/>
  <c r="F25" i="19"/>
  <c r="D26" i="19"/>
  <c r="E26" i="19"/>
  <c r="F26" i="19"/>
  <c r="D27" i="19"/>
  <c r="E27" i="19"/>
  <c r="F27" i="19"/>
  <c r="D28" i="19"/>
  <c r="E28" i="19"/>
  <c r="F28" i="19"/>
  <c r="D29" i="19"/>
  <c r="E29" i="19"/>
  <c r="F29" i="19"/>
  <c r="D30" i="19"/>
  <c r="E30" i="19"/>
  <c r="F30" i="19"/>
  <c r="D31" i="19"/>
  <c r="E31" i="19"/>
  <c r="F31" i="19"/>
  <c r="D32" i="19"/>
  <c r="E32" i="19"/>
  <c r="F32" i="19"/>
  <c r="D33" i="19"/>
  <c r="E33" i="19"/>
  <c r="F33" i="19"/>
  <c r="D34" i="19"/>
  <c r="E34" i="19"/>
  <c r="F34" i="19"/>
  <c r="D35" i="19"/>
  <c r="E35" i="19"/>
  <c r="F35" i="19"/>
  <c r="D36" i="19"/>
  <c r="E36" i="19"/>
  <c r="F36" i="19"/>
  <c r="D37" i="19"/>
  <c r="E37" i="19"/>
  <c r="F37" i="19"/>
  <c r="D38" i="19"/>
  <c r="E38" i="19"/>
  <c r="F38" i="19"/>
  <c r="D39" i="19"/>
  <c r="E39" i="19"/>
  <c r="F39" i="19"/>
  <c r="D40" i="19"/>
  <c r="E40" i="19"/>
  <c r="F40" i="19"/>
  <c r="D41" i="19"/>
  <c r="E41" i="19"/>
  <c r="F41" i="19"/>
  <c r="D42" i="19"/>
  <c r="E42" i="19"/>
  <c r="F42"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E8" i="27" l="1"/>
  <c r="C47" i="19" l="1"/>
  <c r="Q75" i="27"/>
  <c r="Q74" i="27"/>
  <c r="Q73" i="27"/>
  <c r="Q72" i="27"/>
  <c r="Q71" i="27"/>
  <c r="Q70" i="27"/>
  <c r="Q69" i="27"/>
  <c r="Q68" i="27"/>
  <c r="Q67" i="27"/>
  <c r="Q66" i="27"/>
  <c r="Q65" i="27"/>
  <c r="Q64" i="27"/>
  <c r="Q63" i="27"/>
  <c r="Q62" i="27"/>
  <c r="Q61" i="27"/>
  <c r="Q60" i="27"/>
  <c r="Q59" i="27"/>
  <c r="Q58" i="27"/>
  <c r="Q57" i="27"/>
  <c r="Q56" i="27"/>
  <c r="Q55" i="27"/>
  <c r="Q54" i="27"/>
  <c r="Q53" i="27"/>
  <c r="Q52" i="27"/>
  <c r="Q51" i="27"/>
  <c r="Q50" i="27"/>
  <c r="Q49" i="27"/>
  <c r="Q48" i="27"/>
  <c r="Q47" i="27"/>
  <c r="Q46" i="27"/>
  <c r="Q45" i="27"/>
  <c r="Q44" i="27"/>
  <c r="Q43" i="27"/>
  <c r="Q42" i="27"/>
  <c r="Q40" i="27"/>
  <c r="P74" i="27"/>
  <c r="P72" i="27"/>
  <c r="P70" i="27"/>
  <c r="P68" i="27"/>
  <c r="P66" i="27"/>
  <c r="P64" i="27"/>
  <c r="P62" i="27"/>
  <c r="P60" i="27"/>
  <c r="P58" i="27"/>
  <c r="P56" i="27"/>
  <c r="P54" i="27"/>
  <c r="P52" i="27"/>
  <c r="P50" i="27"/>
  <c r="P48" i="27"/>
  <c r="P46" i="27"/>
  <c r="P44" i="27"/>
  <c r="P42" i="27"/>
  <c r="P40" i="27"/>
  <c r="P38" i="27"/>
  <c r="P36" i="27"/>
  <c r="P34" i="27"/>
  <c r="P32" i="27"/>
  <c r="P30" i="27"/>
  <c r="P28" i="27"/>
  <c r="P26" i="27"/>
  <c r="P24" i="27"/>
  <c r="P22" i="27"/>
  <c r="Q41" i="27"/>
  <c r="C63" i="18"/>
  <c r="C62" i="18"/>
  <c r="C60" i="18"/>
  <c r="C59" i="18"/>
  <c r="C57" i="18"/>
  <c r="C56" i="18"/>
  <c r="C54" i="18"/>
  <c r="C53" i="18"/>
  <c r="C51" i="18"/>
  <c r="C50" i="18"/>
  <c r="C48" i="18"/>
  <c r="C47" i="18"/>
  <c r="C45" i="18"/>
  <c r="C44" i="18"/>
  <c r="C42" i="18"/>
  <c r="C41" i="18"/>
  <c r="C39" i="18"/>
  <c r="C38" i="18"/>
  <c r="B62" i="18"/>
  <c r="B59" i="18"/>
  <c r="B56" i="18"/>
  <c r="B53" i="18"/>
  <c r="B50" i="18"/>
  <c r="B47" i="18"/>
  <c r="B44" i="18"/>
  <c r="B41" i="18"/>
  <c r="B38" i="18"/>
  <c r="C36" i="18"/>
  <c r="E25" i="27"/>
  <c r="C35" i="18"/>
  <c r="E26" i="27"/>
  <c r="B35" i="18"/>
  <c r="C24" i="27"/>
  <c r="C15" i="19"/>
  <c r="D15" i="19"/>
  <c r="E15" i="19"/>
  <c r="F15" i="19"/>
  <c r="Q39" i="27"/>
  <c r="Q38" i="27"/>
  <c r="Q37" i="27"/>
  <c r="Q36" i="27"/>
  <c r="Q35" i="27"/>
  <c r="Q34" i="27"/>
  <c r="Q32" i="27"/>
  <c r="Q31" i="27"/>
  <c r="Q30" i="27"/>
  <c r="Q29" i="27"/>
  <c r="P20" i="27"/>
  <c r="Q27" i="27"/>
  <c r="Q25" i="27"/>
  <c r="Q23" i="27"/>
  <c r="Q21" i="27"/>
  <c r="Q28" i="27"/>
  <c r="Q20" i="27"/>
  <c r="Q22" i="27"/>
  <c r="Q24" i="27"/>
  <c r="Q26" i="27"/>
  <c r="Q33" i="27"/>
  <c r="O17" i="27"/>
  <c r="M74" i="27"/>
  <c r="M72" i="27"/>
  <c r="M70" i="27"/>
  <c r="M68" i="27"/>
  <c r="M66" i="27"/>
  <c r="M64" i="27"/>
  <c r="M62" i="27"/>
  <c r="M60" i="27"/>
  <c r="M58" i="27"/>
  <c r="M56" i="27"/>
  <c r="M54" i="27"/>
  <c r="M52" i="27"/>
  <c r="M50" i="27"/>
  <c r="M48" i="27"/>
  <c r="M46" i="27"/>
  <c r="M44" i="27"/>
  <c r="M42" i="27"/>
  <c r="M40" i="27"/>
  <c r="M38" i="27"/>
  <c r="M36" i="27"/>
  <c r="M34" i="27"/>
  <c r="M32" i="27"/>
  <c r="M30" i="27"/>
  <c r="M28" i="27"/>
  <c r="M26" i="27"/>
  <c r="M24" i="27"/>
  <c r="L24" i="27"/>
  <c r="L74" i="27"/>
  <c r="L72" i="27"/>
  <c r="L70" i="27"/>
  <c r="L68" i="27"/>
  <c r="L66" i="27"/>
  <c r="L64" i="27"/>
  <c r="L62" i="27"/>
  <c r="L60" i="27"/>
  <c r="L58" i="27"/>
  <c r="L56" i="27"/>
  <c r="L54" i="27"/>
  <c r="L52" i="27"/>
  <c r="L50" i="27"/>
  <c r="L48" i="27"/>
  <c r="L46" i="27"/>
  <c r="L44" i="27"/>
  <c r="L42" i="27"/>
  <c r="L40" i="27"/>
  <c r="L38" i="27"/>
  <c r="L36" i="27"/>
  <c r="L34" i="27"/>
  <c r="L32" i="27"/>
  <c r="L30" i="27"/>
  <c r="L28" i="27"/>
  <c r="L26" i="27"/>
  <c r="L22" i="27"/>
  <c r="L20"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C74" i="27"/>
  <c r="C72" i="27"/>
  <c r="C70" i="27"/>
  <c r="C68" i="27"/>
  <c r="C66" i="27"/>
  <c r="C64" i="27"/>
  <c r="C26" i="27"/>
  <c r="C28" i="27"/>
  <c r="C30" i="27"/>
  <c r="C32" i="27"/>
  <c r="C34" i="27"/>
  <c r="C36" i="27"/>
  <c r="C38" i="27"/>
  <c r="C40" i="27"/>
  <c r="C42" i="27"/>
  <c r="C44" i="27"/>
  <c r="C46" i="27"/>
  <c r="C48" i="27"/>
  <c r="C50" i="27"/>
  <c r="C52" i="27"/>
  <c r="C54" i="27"/>
  <c r="C56" i="27"/>
  <c r="C58" i="27"/>
  <c r="C60" i="27"/>
  <c r="C62" i="27"/>
  <c r="D26" i="26"/>
  <c r="E24" i="27"/>
  <c r="D27" i="26"/>
  <c r="E27" i="26"/>
  <c r="E26" i="26"/>
  <c r="F26" i="26"/>
  <c r="Q125" i="27"/>
  <c r="O125" i="27"/>
  <c r="L125" i="27"/>
  <c r="J125" i="27"/>
  <c r="G125" i="27"/>
  <c r="D125" i="27"/>
  <c r="Q124" i="27"/>
  <c r="O124" i="27"/>
  <c r="L124" i="27"/>
  <c r="J124" i="27"/>
  <c r="G124" i="27"/>
  <c r="D124" i="27"/>
  <c r="Q123" i="27"/>
  <c r="O123" i="27"/>
  <c r="L123" i="27"/>
  <c r="J123" i="27"/>
  <c r="G123" i="27"/>
  <c r="D123" i="27"/>
  <c r="J122" i="27"/>
  <c r="Q115" i="27"/>
  <c r="C9" i="19" s="1"/>
  <c r="G51" i="19" s="1"/>
  <c r="M112" i="27"/>
  <c r="G55" i="19"/>
  <c r="E22" i="27"/>
  <c r="E21" i="27"/>
  <c r="M20" i="27"/>
  <c r="E20" i="27"/>
  <c r="E17" i="27"/>
  <c r="O14" i="27"/>
  <c r="E14" i="27"/>
  <c r="O13" i="27"/>
  <c r="E13" i="27"/>
  <c r="O12" i="27"/>
  <c r="E12" i="27"/>
  <c r="O11" i="27"/>
  <c r="E11" i="27"/>
  <c r="O10" i="27"/>
  <c r="E10" i="27"/>
  <c r="D3" i="18"/>
  <c r="F4" i="22" s="1"/>
  <c r="C22" i="18"/>
  <c r="C19" i="18"/>
  <c r="C20" i="18"/>
  <c r="C21" i="18"/>
  <c r="C18" i="18"/>
  <c r="C26" i="18"/>
  <c r="F5" i="22"/>
  <c r="G49" i="19"/>
  <c r="G2" i="19"/>
  <c r="C33" i="18"/>
  <c r="C32" i="18"/>
  <c r="C30" i="18"/>
  <c r="C29" i="18"/>
  <c r="C27" i="18"/>
  <c r="C24" i="18"/>
  <c r="C17" i="18"/>
  <c r="C11" i="18"/>
  <c r="C9" i="18"/>
  <c r="C1" i="18"/>
  <c r="C1" i="20" s="1"/>
  <c r="G1" i="19" l="1"/>
  <c r="F1" i="22"/>
  <c r="C1" i="21"/>
  <c r="C7" i="22"/>
  <c r="F1" i="27"/>
  <c r="C43" i="19"/>
  <c r="F43" i="19"/>
  <c r="E43" i="19"/>
  <c r="D43" i="19"/>
  <c r="G53" i="19" l="1"/>
  <c r="G57"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Reina Tanaka （田中 伶奈）</author>
  </authors>
  <commentList>
    <comment ref="O9" authorId="0" shapeId="0" xr:uid="{34B83ED7-3A03-4970-98F4-A84BA9EF51B2}">
      <text>
        <r>
          <rPr>
            <b/>
            <sz val="10"/>
            <color indexed="10"/>
            <rFont val="Meiryo UI"/>
            <family val="3"/>
            <charset val="128"/>
          </rPr>
          <t>セルが黄色になった場合は、その他見積根拠にて加算をご検討ください。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tc={0DA02ED5-15EF-489A-9074-2767203808D8}</author>
  </authors>
  <commentList>
    <comment ref="C13" authorId="0" shapeId="0" xr:uid="{0DA02ED5-15EF-489A-9074-2767203808D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実地に変更する必要があるかを計画承認者と適宜協議して決定してください。</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Reina Tanaka</author>
  </authors>
  <commentList>
    <comment ref="C37" authorId="0" shapeId="0" xr:uid="{00000000-0006-0000-0600-000001000000}">
      <text>
        <r>
          <rPr>
            <sz val="9"/>
            <color indexed="81"/>
            <rFont val="Meiryo UI"/>
            <family val="3"/>
            <charset val="128"/>
          </rPr>
          <t>製品群区分はこちらから検索可能です：https://www.std.pmda.go.jp/stdDB/index.html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Reina Tanaka</author>
    <author>Keiko Takahashi</author>
  </authors>
  <commentList>
    <comment ref="G22" authorId="0" shapeId="0" xr:uid="{00000000-0006-0000-0700-000001000000}">
      <text>
        <r>
          <rPr>
            <sz val="9"/>
            <color indexed="81"/>
            <rFont val="Meiryo UI"/>
            <family val="3"/>
            <charset val="128"/>
          </rPr>
          <t>QMS対象人数は、ISO13485 or MDSAPを取得している場合は、ご記入いただかなくても問題ございません。</t>
        </r>
      </text>
    </comment>
    <comment ref="I22" authorId="0" shapeId="0" xr:uid="{00000000-0006-0000-0700-000002000000}">
      <text>
        <r>
          <rPr>
            <sz val="10"/>
            <color indexed="81"/>
            <rFont val="Meiryo UI"/>
            <family val="3"/>
            <charset val="128"/>
          </rPr>
          <t>QMS調査対象の製造販売業者・製造所、追加的調査が必要な製造所は、ISO13485 or MDSAP取得の有無より右側（H～P列）の情報もご記入ください。</t>
        </r>
      </text>
    </comment>
    <comment ref="P22" authorId="1" shapeId="0" xr:uid="{00000000-0006-0000-0700-000003000000}">
      <text>
        <r>
          <rPr>
            <sz val="10"/>
            <color indexed="81"/>
            <rFont val="Meiryo UI"/>
            <family val="3"/>
            <charset val="128"/>
          </rPr>
          <t>記入例：（空欄不可）
 製販と同じ
 製造所Aと同じ
 なし</t>
        </r>
      </text>
    </comment>
  </commentList>
</comments>
</file>

<file path=xl/sharedStrings.xml><?xml version="1.0" encoding="utf-8"?>
<sst xmlns="http://schemas.openxmlformats.org/spreadsheetml/2006/main" count="1606" uniqueCount="942">
  <si>
    <t>見積書</t>
    <phoneticPr fontId="2"/>
  </si>
  <si>
    <t>　</t>
  </si>
  <si>
    <t>指定高度管理医療機器等　製造販売認証</t>
    <rPh sb="0" eb="2">
      <t>シテイ</t>
    </rPh>
    <rPh sb="2" eb="4">
      <t>コウド</t>
    </rPh>
    <rPh sb="4" eb="6">
      <t>カンリ</t>
    </rPh>
    <rPh sb="6" eb="8">
      <t>イリョウ</t>
    </rPh>
    <rPh sb="8" eb="10">
      <t>キキ</t>
    </rPh>
    <rPh sb="10" eb="11">
      <t>トウ</t>
    </rPh>
    <phoneticPr fontId="37"/>
  </si>
  <si>
    <t>貴社名</t>
    <rPh sb="0" eb="2">
      <t>キシャ</t>
    </rPh>
    <phoneticPr fontId="37"/>
  </si>
  <si>
    <t>製造販売業許可番号</t>
    <rPh sb="0" eb="2">
      <t>セイゾウ</t>
    </rPh>
    <rPh sb="2" eb="4">
      <t>ハンバイ</t>
    </rPh>
    <rPh sb="4" eb="5">
      <t>ギョウ</t>
    </rPh>
    <rPh sb="5" eb="7">
      <t>キョカ</t>
    </rPh>
    <rPh sb="7" eb="9">
      <t>バンゴウ</t>
    </rPh>
    <phoneticPr fontId="37"/>
  </si>
  <si>
    <t>見積書発行日</t>
    <rPh sb="2" eb="3">
      <t>ショ</t>
    </rPh>
    <phoneticPr fontId="37"/>
  </si>
  <si>
    <t xml:space="preserve">見積書番号 </t>
    <phoneticPr fontId="37"/>
  </si>
  <si>
    <t>見積書番号を記入</t>
    <rPh sb="0" eb="2">
      <t>ミツモリ</t>
    </rPh>
    <rPh sb="2" eb="3">
      <t>ショ</t>
    </rPh>
    <rPh sb="3" eb="5">
      <t>バンゴウ</t>
    </rPh>
    <rPh sb="6" eb="8">
      <t>キニュウ</t>
    </rPh>
    <phoneticPr fontId="2"/>
  </si>
  <si>
    <t>一般的名称</t>
    <rPh sb="0" eb="2">
      <t>イッパン</t>
    </rPh>
    <rPh sb="2" eb="3">
      <t>テキ</t>
    </rPh>
    <rPh sb="3" eb="5">
      <t>メイショウ</t>
    </rPh>
    <phoneticPr fontId="37"/>
  </si>
  <si>
    <t/>
  </si>
  <si>
    <t>販売名</t>
    <rPh sb="0" eb="2">
      <t>ハンバイ</t>
    </rPh>
    <rPh sb="2" eb="3">
      <t>メイ</t>
    </rPh>
    <phoneticPr fontId="37"/>
  </si>
  <si>
    <t>ご担当者</t>
    <rPh sb="1" eb="4">
      <t>タントウシャ</t>
    </rPh>
    <phoneticPr fontId="37"/>
  </si>
  <si>
    <t>製造販売業者</t>
    <rPh sb="0" eb="2">
      <t>セイゾウ</t>
    </rPh>
    <rPh sb="2" eb="5">
      <t>ハンバイギョウ</t>
    </rPh>
    <rPh sb="5" eb="6">
      <t>シャ</t>
    </rPh>
    <phoneticPr fontId="37"/>
  </si>
  <si>
    <t>外国指定管理医療機器
製造等事業者</t>
    <rPh sb="0" eb="2">
      <t>ガイコク</t>
    </rPh>
    <rPh sb="2" eb="4">
      <t>シテイ</t>
    </rPh>
    <rPh sb="4" eb="6">
      <t>カンリ</t>
    </rPh>
    <rPh sb="6" eb="8">
      <t>イリョウ</t>
    </rPh>
    <rPh sb="8" eb="10">
      <t>キキ</t>
    </rPh>
    <rPh sb="11" eb="14">
      <t>セイゾウナド</t>
    </rPh>
    <rPh sb="14" eb="16">
      <t>ジギョウ</t>
    </rPh>
    <rPh sb="16" eb="17">
      <t>シャ</t>
    </rPh>
    <phoneticPr fontId="37"/>
  </si>
  <si>
    <t>不要な場合は非表示</t>
    <rPh sb="0" eb="2">
      <t>フヨウ</t>
    </rPh>
    <rPh sb="3" eb="5">
      <t>バアイ</t>
    </rPh>
    <rPh sb="6" eb="9">
      <t>ヒヒョウジ</t>
    </rPh>
    <phoneticPr fontId="2"/>
  </si>
  <si>
    <t>製造所A</t>
    <rPh sb="0" eb="2">
      <t>セイゾウ</t>
    </rPh>
    <rPh sb="2" eb="3">
      <t>ショ</t>
    </rPh>
    <phoneticPr fontId="2"/>
  </si>
  <si>
    <t>製造所B</t>
    <rPh sb="0" eb="2">
      <t>セイゾウ</t>
    </rPh>
    <rPh sb="2" eb="3">
      <t>ショ</t>
    </rPh>
    <phoneticPr fontId="2"/>
  </si>
  <si>
    <t>製造所C</t>
    <rPh sb="0" eb="2">
      <t>セイゾウ</t>
    </rPh>
    <rPh sb="2" eb="3">
      <t>ショ</t>
    </rPh>
    <phoneticPr fontId="2"/>
  </si>
  <si>
    <t>製造所D</t>
    <rPh sb="0" eb="2">
      <t>セイゾウ</t>
    </rPh>
    <rPh sb="2" eb="3">
      <t>ショ</t>
    </rPh>
    <phoneticPr fontId="2"/>
  </si>
  <si>
    <t>製造所E</t>
    <rPh sb="0" eb="2">
      <t>セイゾウ</t>
    </rPh>
    <rPh sb="2" eb="3">
      <t>ショ</t>
    </rPh>
    <phoneticPr fontId="2"/>
  </si>
  <si>
    <t>製造所F</t>
    <rPh sb="0" eb="2">
      <t>セイゾウ</t>
    </rPh>
    <rPh sb="2" eb="3">
      <t>ショ</t>
    </rPh>
    <phoneticPr fontId="2"/>
  </si>
  <si>
    <t>製造所G</t>
    <rPh sb="0" eb="2">
      <t>セイゾウ</t>
    </rPh>
    <rPh sb="2" eb="3">
      <t>ショ</t>
    </rPh>
    <phoneticPr fontId="2"/>
  </si>
  <si>
    <t>製造所H</t>
    <rPh sb="0" eb="2">
      <t>セイゾウ</t>
    </rPh>
    <rPh sb="2" eb="3">
      <t>ショ</t>
    </rPh>
    <phoneticPr fontId="2"/>
  </si>
  <si>
    <t>製造所I</t>
    <rPh sb="0" eb="2">
      <t>セイゾウ</t>
    </rPh>
    <rPh sb="2" eb="3">
      <t>ショ</t>
    </rPh>
    <phoneticPr fontId="2"/>
  </si>
  <si>
    <t>製造所J</t>
    <rPh sb="0" eb="2">
      <t>セイゾウ</t>
    </rPh>
    <rPh sb="2" eb="3">
      <t>ショ</t>
    </rPh>
    <phoneticPr fontId="2"/>
  </si>
  <si>
    <t>製造所K</t>
    <rPh sb="0" eb="2">
      <t>セイゾウ</t>
    </rPh>
    <rPh sb="2" eb="3">
      <t>ショ</t>
    </rPh>
    <phoneticPr fontId="2"/>
  </si>
  <si>
    <t>製造所L</t>
    <rPh sb="0" eb="2">
      <t>セイゾウ</t>
    </rPh>
    <rPh sb="2" eb="3">
      <t>ショ</t>
    </rPh>
    <phoneticPr fontId="2"/>
  </si>
  <si>
    <t>製造所M</t>
    <rPh sb="0" eb="2">
      <t>セイゾウ</t>
    </rPh>
    <rPh sb="2" eb="3">
      <t>ショ</t>
    </rPh>
    <phoneticPr fontId="2"/>
  </si>
  <si>
    <t>製造所N</t>
    <rPh sb="0" eb="2">
      <t>セイゾウ</t>
    </rPh>
    <rPh sb="2" eb="3">
      <t>ショ</t>
    </rPh>
    <phoneticPr fontId="2"/>
  </si>
  <si>
    <t>製造所O</t>
    <rPh sb="0" eb="2">
      <t>セイゾウ</t>
    </rPh>
    <rPh sb="2" eb="3">
      <t>ショ</t>
    </rPh>
    <phoneticPr fontId="2"/>
  </si>
  <si>
    <t>製造所P</t>
    <rPh sb="0" eb="2">
      <t>セイゾウ</t>
    </rPh>
    <rPh sb="2" eb="3">
      <t>ショ</t>
    </rPh>
    <phoneticPr fontId="2"/>
  </si>
  <si>
    <t>製造所Q</t>
    <rPh sb="0" eb="2">
      <t>セイゾウ</t>
    </rPh>
    <rPh sb="2" eb="3">
      <t>ショ</t>
    </rPh>
    <phoneticPr fontId="2"/>
  </si>
  <si>
    <t>製造所R</t>
    <rPh sb="0" eb="2">
      <t>セイゾウ</t>
    </rPh>
    <rPh sb="2" eb="3">
      <t>ショ</t>
    </rPh>
    <phoneticPr fontId="2"/>
  </si>
  <si>
    <t>製造所S</t>
    <rPh sb="0" eb="2">
      <t>セイゾウ</t>
    </rPh>
    <rPh sb="2" eb="3">
      <t>ショ</t>
    </rPh>
    <phoneticPr fontId="2"/>
  </si>
  <si>
    <t>製造所T</t>
    <rPh sb="0" eb="2">
      <t>セイゾウ</t>
    </rPh>
    <rPh sb="2" eb="3">
      <t>ショ</t>
    </rPh>
    <phoneticPr fontId="2"/>
  </si>
  <si>
    <t>製造所U</t>
    <rPh sb="0" eb="2">
      <t>セイゾウ</t>
    </rPh>
    <rPh sb="2" eb="3">
      <t>ショ</t>
    </rPh>
    <phoneticPr fontId="2"/>
  </si>
  <si>
    <t>製造所V</t>
    <rPh sb="0" eb="2">
      <t>セイゾウ</t>
    </rPh>
    <rPh sb="2" eb="3">
      <t>ショ</t>
    </rPh>
    <phoneticPr fontId="2"/>
  </si>
  <si>
    <t>製造所W</t>
    <rPh sb="0" eb="2">
      <t>セイゾウ</t>
    </rPh>
    <rPh sb="2" eb="3">
      <t>ショ</t>
    </rPh>
    <phoneticPr fontId="2"/>
  </si>
  <si>
    <t>製造所X</t>
    <rPh sb="0" eb="2">
      <t>セイゾウ</t>
    </rPh>
    <rPh sb="2" eb="3">
      <t>ショ</t>
    </rPh>
    <phoneticPr fontId="2"/>
  </si>
  <si>
    <t>製造所Y</t>
    <rPh sb="0" eb="2">
      <t>セイゾウ</t>
    </rPh>
    <rPh sb="2" eb="3">
      <t>ショ</t>
    </rPh>
    <phoneticPr fontId="2"/>
  </si>
  <si>
    <t>製造所Z</t>
    <rPh sb="0" eb="2">
      <t>セイゾウ</t>
    </rPh>
    <rPh sb="2" eb="3">
      <t>ショ</t>
    </rPh>
    <phoneticPr fontId="2"/>
  </si>
  <si>
    <t>この見積書は、５枚一組となっており、最終ページ（５枚目）が、申込書となっております。</t>
    <rPh sb="2" eb="5">
      <t>ミツモリショ</t>
    </rPh>
    <rPh sb="8" eb="9">
      <t>マイ</t>
    </rPh>
    <rPh sb="9" eb="11">
      <t>ヒトクミ</t>
    </rPh>
    <rPh sb="18" eb="20">
      <t>サイシュウ</t>
    </rPh>
    <rPh sb="25" eb="27">
      <t>マイメ</t>
    </rPh>
    <rPh sb="30" eb="33">
      <t>モウシコミショ</t>
    </rPh>
    <phoneticPr fontId="37"/>
  </si>
  <si>
    <t>BSIに認証を御依頼いただく際は、申込書に①御社名②受審責任者のサイン③日付を御記入の上、弊社までメールにてご返送ください。</t>
    <rPh sb="4" eb="6">
      <t>ニンショウ</t>
    </rPh>
    <rPh sb="7" eb="10">
      <t>ゴイライ</t>
    </rPh>
    <rPh sb="14" eb="15">
      <t>サイ</t>
    </rPh>
    <rPh sb="17" eb="20">
      <t>モウシコミショ</t>
    </rPh>
    <rPh sb="22" eb="24">
      <t>オンシャ</t>
    </rPh>
    <rPh sb="24" eb="25">
      <t>メイ</t>
    </rPh>
    <rPh sb="26" eb="27">
      <t>ウケ</t>
    </rPh>
    <rPh sb="27" eb="28">
      <t>シン</t>
    </rPh>
    <rPh sb="28" eb="31">
      <t>セキニンシャ</t>
    </rPh>
    <rPh sb="36" eb="38">
      <t>ヒヅケ</t>
    </rPh>
    <rPh sb="39" eb="42">
      <t>ゴキニュウ</t>
    </rPh>
    <rPh sb="43" eb="44">
      <t>ウエ</t>
    </rPh>
    <phoneticPr fontId="37"/>
  </si>
  <si>
    <t>当見積書は、貴社と弊社との契約の一部を構成し、添付の指定高度管理医療機器等 製造販売認証における「契約条件」に従うものとします。</t>
    <rPh sb="0" eb="1">
      <t>トウ</t>
    </rPh>
    <rPh sb="1" eb="3">
      <t>ミツモリ</t>
    </rPh>
    <rPh sb="3" eb="4">
      <t>ショ</t>
    </rPh>
    <rPh sb="6" eb="8">
      <t>キシャ</t>
    </rPh>
    <rPh sb="9" eb="11">
      <t>ヘイシャ</t>
    </rPh>
    <rPh sb="13" eb="15">
      <t>ケイヤク</t>
    </rPh>
    <rPh sb="16" eb="18">
      <t>イチブ</t>
    </rPh>
    <rPh sb="19" eb="21">
      <t>コウセイ</t>
    </rPh>
    <rPh sb="23" eb="25">
      <t>テンプ</t>
    </rPh>
    <rPh sb="26" eb="28">
      <t>シテイ</t>
    </rPh>
    <rPh sb="28" eb="30">
      <t>コウド</t>
    </rPh>
    <rPh sb="30" eb="32">
      <t>カンリ</t>
    </rPh>
    <rPh sb="32" eb="34">
      <t>イリョウ</t>
    </rPh>
    <rPh sb="34" eb="36">
      <t>キキ</t>
    </rPh>
    <rPh sb="36" eb="37">
      <t>トウ</t>
    </rPh>
    <rPh sb="38" eb="40">
      <t>セイゾウ</t>
    </rPh>
    <rPh sb="40" eb="42">
      <t>ハンバイ</t>
    </rPh>
    <rPh sb="42" eb="44">
      <t>ニンショウ</t>
    </rPh>
    <rPh sb="49" eb="51">
      <t>ケイヤク</t>
    </rPh>
    <rPh sb="51" eb="53">
      <t>ジョウケン</t>
    </rPh>
    <rPh sb="55" eb="56">
      <t>シタガ</t>
    </rPh>
    <phoneticPr fontId="37"/>
  </si>
  <si>
    <t>弊社が申込書を受領した時点で、指定高度管理医療機器等 製造販売認証における「契約条件」に基づき契約成立となります。</t>
    <rPh sb="0" eb="2">
      <t>ヘイシャ</t>
    </rPh>
    <rPh sb="3" eb="6">
      <t>モウシコミショ</t>
    </rPh>
    <rPh sb="7" eb="9">
      <t>ジュリョウ</t>
    </rPh>
    <rPh sb="11" eb="13">
      <t>ジテン</t>
    </rPh>
    <rPh sb="15" eb="17">
      <t>シテイ</t>
    </rPh>
    <rPh sb="17" eb="19">
      <t>コウド</t>
    </rPh>
    <rPh sb="19" eb="21">
      <t>カンリ</t>
    </rPh>
    <rPh sb="21" eb="23">
      <t>イリョウ</t>
    </rPh>
    <rPh sb="23" eb="26">
      <t>キキナド</t>
    </rPh>
    <rPh sb="27" eb="29">
      <t>セイゾウ</t>
    </rPh>
    <rPh sb="29" eb="31">
      <t>ハンバイ</t>
    </rPh>
    <rPh sb="31" eb="33">
      <t>ニンショウ</t>
    </rPh>
    <rPh sb="38" eb="40">
      <t>ケイヤク</t>
    </rPh>
    <rPh sb="40" eb="42">
      <t>ジョウケン</t>
    </rPh>
    <rPh sb="44" eb="45">
      <t>モト</t>
    </rPh>
    <rPh sb="47" eb="49">
      <t>ケイヤク</t>
    </rPh>
    <rPh sb="49" eb="51">
      <t>セイリツ</t>
    </rPh>
    <phoneticPr fontId="37"/>
  </si>
  <si>
    <t>見積費用</t>
    <rPh sb="2" eb="4">
      <t>ヒヨウ</t>
    </rPh>
    <phoneticPr fontId="37"/>
  </si>
  <si>
    <r>
      <t>BSI</t>
    </r>
    <r>
      <rPr>
        <b/>
        <sz val="10"/>
        <color indexed="8"/>
        <rFont val="Meiryo UI"/>
        <family val="3"/>
        <charset val="128"/>
      </rPr>
      <t>グループジャパンの現在の人・日レート</t>
    </r>
    <phoneticPr fontId="37"/>
  </si>
  <si>
    <r>
      <rPr>
        <b/>
        <sz val="11"/>
        <color indexed="8"/>
        <rFont val="Meiryo UI"/>
        <family val="3"/>
        <charset val="128"/>
      </rPr>
      <t>（人・日）</t>
    </r>
    <rPh sb="1" eb="2">
      <t>ニン</t>
    </rPh>
    <rPh sb="3" eb="4">
      <t>ヒ</t>
    </rPh>
    <phoneticPr fontId="37"/>
  </si>
  <si>
    <t>１．申込費用</t>
    <rPh sb="2" eb="4">
      <t>モウシコ</t>
    </rPh>
    <rPh sb="4" eb="6">
      <t>ヒヨウ</t>
    </rPh>
    <phoneticPr fontId="37"/>
  </si>
  <si>
    <t>２．製品適合性評価</t>
    <rPh sb="2" eb="4">
      <t>セイヒン</t>
    </rPh>
    <rPh sb="4" eb="7">
      <t>テキゴウセイ</t>
    </rPh>
    <rPh sb="7" eb="9">
      <t>ヒョウカ</t>
    </rPh>
    <phoneticPr fontId="37"/>
  </si>
  <si>
    <r>
      <rPr>
        <sz val="11"/>
        <color indexed="8"/>
        <rFont val="Meiryo UI"/>
        <family val="3"/>
        <charset val="128"/>
      </rPr>
      <t>(人日)</t>
    </r>
    <rPh sb="1" eb="2">
      <t>ニン</t>
    </rPh>
    <rPh sb="2" eb="3">
      <t>ニチ</t>
    </rPh>
    <phoneticPr fontId="37"/>
  </si>
  <si>
    <t>認証計画書参照、直接反映されます</t>
    <rPh sb="0" eb="2">
      <t>ニンショウ</t>
    </rPh>
    <rPh sb="2" eb="5">
      <t>ケイカクショ</t>
    </rPh>
    <rPh sb="5" eb="7">
      <t>サンショウ</t>
    </rPh>
    <rPh sb="8" eb="10">
      <t>チョクセツ</t>
    </rPh>
    <rPh sb="10" eb="12">
      <t>ハンエイ</t>
    </rPh>
    <phoneticPr fontId="2"/>
  </si>
  <si>
    <r>
      <t>３．</t>
    </r>
    <r>
      <rPr>
        <sz val="11"/>
        <color theme="1"/>
        <rFont val="Meiryo UI"/>
        <family val="3"/>
        <charset val="128"/>
      </rPr>
      <t>QMS</t>
    </r>
    <r>
      <rPr>
        <sz val="11"/>
        <rFont val="Meiryo UI"/>
        <family val="3"/>
        <charset val="128"/>
      </rPr>
      <t>適合性調査</t>
    </r>
    <rPh sb="5" eb="8">
      <t>テキゴウセイ</t>
    </rPh>
    <rPh sb="8" eb="10">
      <t>チョウサ</t>
    </rPh>
    <phoneticPr fontId="37"/>
  </si>
  <si>
    <t>認証計画書参照</t>
    <rPh sb="0" eb="2">
      <t>ニンショウ</t>
    </rPh>
    <rPh sb="2" eb="5">
      <t>ケイカクショ</t>
    </rPh>
    <rPh sb="5" eb="7">
      <t>サンショウ</t>
    </rPh>
    <phoneticPr fontId="2"/>
  </si>
  <si>
    <t xml:space="preserve">人・日の詳細
</t>
    <phoneticPr fontId="37"/>
  </si>
  <si>
    <t>適合性調査（人日）</t>
    <rPh sb="0" eb="3">
      <t>テキゴウセイ</t>
    </rPh>
    <rPh sb="3" eb="5">
      <t>チョウサ</t>
    </rPh>
    <rPh sb="6" eb="7">
      <t>ニン</t>
    </rPh>
    <rPh sb="7" eb="8">
      <t>ニチ</t>
    </rPh>
    <phoneticPr fontId="37"/>
  </si>
  <si>
    <t>書面調査</t>
    <rPh sb="0" eb="2">
      <t>ショメン</t>
    </rPh>
    <rPh sb="2" eb="4">
      <t>チョウサ</t>
    </rPh>
    <phoneticPr fontId="37"/>
  </si>
  <si>
    <t>実地調査</t>
    <rPh sb="0" eb="2">
      <t>ジッチ</t>
    </rPh>
    <rPh sb="2" eb="4">
      <t>チョウサ</t>
    </rPh>
    <phoneticPr fontId="2"/>
  </si>
  <si>
    <t>第一段階</t>
    <rPh sb="0" eb="1">
      <t>ダイ</t>
    </rPh>
    <rPh sb="1" eb="4">
      <t>イチダンカイ</t>
    </rPh>
    <phoneticPr fontId="37"/>
  </si>
  <si>
    <t>第二段階</t>
    <rPh sb="0" eb="4">
      <t>ダイニダンカイ</t>
    </rPh>
    <phoneticPr fontId="37"/>
  </si>
  <si>
    <t>準備・報告書作成</t>
    <rPh sb="0" eb="2">
      <t>ジュンビ</t>
    </rPh>
    <rPh sb="3" eb="6">
      <t>ホウコクショ</t>
    </rPh>
    <rPh sb="6" eb="8">
      <t>サクセイ</t>
    </rPh>
    <phoneticPr fontId="37"/>
  </si>
  <si>
    <t>製造販売業者</t>
    <rPh sb="0" eb="2">
      <t>セイゾウ</t>
    </rPh>
    <rPh sb="2" eb="4">
      <t>ハンバイ</t>
    </rPh>
    <rPh sb="4" eb="6">
      <t>ギョウシャ</t>
    </rPh>
    <phoneticPr fontId="37"/>
  </si>
  <si>
    <t>計画書から直接反映されます</t>
    <rPh sb="0" eb="3">
      <t>ケイカクショ</t>
    </rPh>
    <rPh sb="5" eb="7">
      <t>チョクセツ</t>
    </rPh>
    <rPh sb="7" eb="9">
      <t>ハンエイ</t>
    </rPh>
    <phoneticPr fontId="2"/>
  </si>
  <si>
    <t>製造所A</t>
    <rPh sb="0" eb="2">
      <t>セイゾウ</t>
    </rPh>
    <rPh sb="2" eb="3">
      <t>ショ</t>
    </rPh>
    <phoneticPr fontId="37"/>
  </si>
  <si>
    <t>製造所B</t>
    <rPh sb="0" eb="2">
      <t>セイゾウ</t>
    </rPh>
    <rPh sb="2" eb="3">
      <t>ショ</t>
    </rPh>
    <phoneticPr fontId="37"/>
  </si>
  <si>
    <t>製造所C</t>
    <rPh sb="0" eb="2">
      <t>セイゾウ</t>
    </rPh>
    <rPh sb="2" eb="3">
      <t>ショ</t>
    </rPh>
    <phoneticPr fontId="37"/>
  </si>
  <si>
    <t>製造所D</t>
    <rPh sb="0" eb="2">
      <t>セイゾウ</t>
    </rPh>
    <rPh sb="2" eb="3">
      <t>ショ</t>
    </rPh>
    <phoneticPr fontId="37"/>
  </si>
  <si>
    <t>製造所E</t>
    <rPh sb="0" eb="2">
      <t>セイゾウ</t>
    </rPh>
    <rPh sb="2" eb="3">
      <t>ショ</t>
    </rPh>
    <phoneticPr fontId="37"/>
  </si>
  <si>
    <t>製造所F</t>
    <rPh sb="0" eb="2">
      <t>セイゾウ</t>
    </rPh>
    <rPh sb="2" eb="3">
      <t>ショ</t>
    </rPh>
    <phoneticPr fontId="37"/>
  </si>
  <si>
    <t>製造所G</t>
    <rPh sb="0" eb="2">
      <t>セイゾウ</t>
    </rPh>
    <rPh sb="2" eb="3">
      <t>ショ</t>
    </rPh>
    <phoneticPr fontId="37"/>
  </si>
  <si>
    <t>製造所H</t>
    <rPh sb="0" eb="2">
      <t>セイゾウ</t>
    </rPh>
    <rPh sb="2" eb="3">
      <t>ショ</t>
    </rPh>
    <phoneticPr fontId="37"/>
  </si>
  <si>
    <t>製造所I</t>
    <rPh sb="0" eb="2">
      <t>セイゾウ</t>
    </rPh>
    <rPh sb="2" eb="3">
      <t>ショ</t>
    </rPh>
    <phoneticPr fontId="37"/>
  </si>
  <si>
    <t>製造所J</t>
    <rPh sb="0" eb="2">
      <t>セイゾウ</t>
    </rPh>
    <rPh sb="2" eb="3">
      <t>ショ</t>
    </rPh>
    <phoneticPr fontId="37"/>
  </si>
  <si>
    <t>製造所K</t>
    <rPh sb="0" eb="2">
      <t>セイゾウ</t>
    </rPh>
    <rPh sb="2" eb="3">
      <t>ショ</t>
    </rPh>
    <phoneticPr fontId="37"/>
  </si>
  <si>
    <t>製造所L</t>
    <rPh sb="0" eb="2">
      <t>セイゾウ</t>
    </rPh>
    <rPh sb="2" eb="3">
      <t>ショ</t>
    </rPh>
    <phoneticPr fontId="37"/>
  </si>
  <si>
    <t>製造所M</t>
    <rPh sb="0" eb="2">
      <t>セイゾウ</t>
    </rPh>
    <rPh sb="2" eb="3">
      <t>ショ</t>
    </rPh>
    <phoneticPr fontId="37"/>
  </si>
  <si>
    <t>製造所N</t>
    <rPh sb="0" eb="2">
      <t>セイゾウ</t>
    </rPh>
    <rPh sb="2" eb="3">
      <t>ショ</t>
    </rPh>
    <phoneticPr fontId="37"/>
  </si>
  <si>
    <t>製造所O</t>
    <rPh sb="0" eb="2">
      <t>セイゾウ</t>
    </rPh>
    <rPh sb="2" eb="3">
      <t>ショ</t>
    </rPh>
    <phoneticPr fontId="37"/>
  </si>
  <si>
    <t>製造所P</t>
    <rPh sb="0" eb="2">
      <t>セイゾウ</t>
    </rPh>
    <rPh sb="2" eb="3">
      <t>ショ</t>
    </rPh>
    <phoneticPr fontId="37"/>
  </si>
  <si>
    <t>製造所Q</t>
    <rPh sb="0" eb="2">
      <t>セイゾウ</t>
    </rPh>
    <rPh sb="2" eb="3">
      <t>ショ</t>
    </rPh>
    <phoneticPr fontId="37"/>
  </si>
  <si>
    <t>製造所R</t>
    <rPh sb="0" eb="2">
      <t>セイゾウ</t>
    </rPh>
    <rPh sb="2" eb="3">
      <t>ショ</t>
    </rPh>
    <phoneticPr fontId="37"/>
  </si>
  <si>
    <t>製造所S</t>
    <rPh sb="0" eb="2">
      <t>セイゾウ</t>
    </rPh>
    <rPh sb="2" eb="3">
      <t>ショ</t>
    </rPh>
    <phoneticPr fontId="37"/>
  </si>
  <si>
    <t>製造所T</t>
    <rPh sb="0" eb="2">
      <t>セイゾウ</t>
    </rPh>
    <rPh sb="2" eb="3">
      <t>ショ</t>
    </rPh>
    <phoneticPr fontId="37"/>
  </si>
  <si>
    <t>製造所U</t>
    <rPh sb="0" eb="2">
      <t>セイゾウ</t>
    </rPh>
    <rPh sb="2" eb="3">
      <t>ショ</t>
    </rPh>
    <phoneticPr fontId="37"/>
  </si>
  <si>
    <t>製造所V</t>
    <rPh sb="0" eb="2">
      <t>セイゾウ</t>
    </rPh>
    <rPh sb="2" eb="3">
      <t>ショ</t>
    </rPh>
    <phoneticPr fontId="37"/>
  </si>
  <si>
    <t>製造所W</t>
    <rPh sb="0" eb="2">
      <t>セイゾウ</t>
    </rPh>
    <rPh sb="2" eb="3">
      <t>ショ</t>
    </rPh>
    <phoneticPr fontId="37"/>
  </si>
  <si>
    <t>製造所X</t>
    <rPh sb="0" eb="2">
      <t>セイゾウ</t>
    </rPh>
    <rPh sb="2" eb="3">
      <t>ショ</t>
    </rPh>
    <phoneticPr fontId="37"/>
  </si>
  <si>
    <t>製造所Y</t>
    <rPh sb="0" eb="2">
      <t>セイゾウ</t>
    </rPh>
    <rPh sb="2" eb="3">
      <t>ショ</t>
    </rPh>
    <phoneticPr fontId="37"/>
  </si>
  <si>
    <t>製造所Z</t>
    <rPh sb="0" eb="2">
      <t>セイゾウ</t>
    </rPh>
    <rPh sb="2" eb="3">
      <t>ショ</t>
    </rPh>
    <phoneticPr fontId="37"/>
  </si>
  <si>
    <t>Total:</t>
    <phoneticPr fontId="37"/>
  </si>
  <si>
    <t>4．基準適合証 / 追加的調査結果証明書発行費用</t>
    <rPh sb="2" eb="4">
      <t>キジュン</t>
    </rPh>
    <rPh sb="4" eb="6">
      <t>テキゴウ</t>
    </rPh>
    <rPh sb="6" eb="7">
      <t>ショウ</t>
    </rPh>
    <rPh sb="10" eb="13">
      <t>ツイカテキ</t>
    </rPh>
    <rPh sb="13" eb="15">
      <t>チョウサ</t>
    </rPh>
    <rPh sb="15" eb="17">
      <t>ケッカ</t>
    </rPh>
    <rPh sb="17" eb="20">
      <t>ショウメイショ</t>
    </rPh>
    <rPh sb="20" eb="22">
      <t>ハッコウ</t>
    </rPh>
    <rPh sb="22" eb="24">
      <t>ヒヨウ</t>
    </rPh>
    <phoneticPr fontId="37"/>
  </si>
  <si>
    <t>1枚につき2万。書き換えも同様。自動計算式をいれてます</t>
    <rPh sb="1" eb="2">
      <t>マイ</t>
    </rPh>
    <rPh sb="6" eb="7">
      <t>マン</t>
    </rPh>
    <rPh sb="8" eb="9">
      <t>カ</t>
    </rPh>
    <rPh sb="10" eb="11">
      <t>カ</t>
    </rPh>
    <rPh sb="13" eb="15">
      <t>ドウヨウ</t>
    </rPh>
    <rPh sb="16" eb="18">
      <t>ジドウ</t>
    </rPh>
    <rPh sb="18" eb="20">
      <t>ケイサン</t>
    </rPh>
    <rPh sb="20" eb="21">
      <t>シキ</t>
    </rPh>
    <phoneticPr fontId="2"/>
  </si>
  <si>
    <t>見積条件</t>
    <rPh sb="0" eb="2">
      <t>ミツモリ</t>
    </rPh>
    <rPh sb="2" eb="4">
      <t>ジョウケン</t>
    </rPh>
    <phoneticPr fontId="2"/>
  </si>
  <si>
    <t xml:space="preserve">計画書の「申請者への提示条件」を反映しています。条件がない場合にはハイフンをいれてください
</t>
    <phoneticPr fontId="2"/>
  </si>
  <si>
    <r>
      <rPr>
        <b/>
        <sz val="11"/>
        <color indexed="8"/>
        <rFont val="Meiryo UI"/>
        <family val="3"/>
        <charset val="128"/>
      </rPr>
      <t>１．申込費用</t>
    </r>
    <r>
      <rPr>
        <b/>
        <sz val="9"/>
        <color indexed="23"/>
        <rFont val="Meiryo UI"/>
        <family val="3"/>
        <charset val="128"/>
      </rPr>
      <t>（見積注記『1．申込費用』参照）</t>
    </r>
    <rPh sb="2" eb="3">
      <t>モウ</t>
    </rPh>
    <rPh sb="3" eb="4">
      <t>コ</t>
    </rPh>
    <rPh sb="4" eb="6">
      <t>ヒヨウ</t>
    </rPh>
    <rPh sb="15" eb="16">
      <t>コ</t>
    </rPh>
    <rPh sb="16" eb="18">
      <t>ヒヨウ</t>
    </rPh>
    <phoneticPr fontId="37"/>
  </si>
  <si>
    <r>
      <rPr>
        <b/>
        <sz val="11"/>
        <color indexed="8"/>
        <rFont val="Meiryo UI"/>
        <family val="3"/>
        <charset val="128"/>
      </rPr>
      <t>２．製品適合性評価費用</t>
    </r>
    <r>
      <rPr>
        <b/>
        <sz val="11"/>
        <color indexed="23"/>
        <rFont val="Meiryo UI"/>
        <family val="3"/>
        <charset val="128"/>
      </rPr>
      <t>（</t>
    </r>
    <r>
      <rPr>
        <b/>
        <sz val="9"/>
        <color indexed="23"/>
        <rFont val="Meiryo UI"/>
        <family val="3"/>
        <charset val="128"/>
      </rPr>
      <t>見積注記『2.　製品適合性評価』参照</t>
    </r>
    <r>
      <rPr>
        <b/>
        <sz val="11"/>
        <color indexed="23"/>
        <rFont val="Meiryo UI"/>
        <family val="3"/>
        <charset val="128"/>
      </rPr>
      <t>）</t>
    </r>
    <rPh sb="2" eb="4">
      <t>セイヒン</t>
    </rPh>
    <rPh sb="4" eb="7">
      <t>テキゴウセイ</t>
    </rPh>
    <rPh sb="7" eb="9">
      <t>ヒョウカ</t>
    </rPh>
    <rPh sb="9" eb="11">
      <t>ヒヨウ</t>
    </rPh>
    <phoneticPr fontId="37"/>
  </si>
  <si>
    <r>
      <rPr>
        <b/>
        <sz val="11"/>
        <color indexed="8"/>
        <rFont val="Meiryo UI"/>
        <family val="3"/>
        <charset val="128"/>
      </rPr>
      <t>３．QMS適合性調査費用</t>
    </r>
    <r>
      <rPr>
        <b/>
        <sz val="9"/>
        <color indexed="23"/>
        <rFont val="Meiryo UI"/>
        <family val="3"/>
        <charset val="128"/>
      </rPr>
      <t>（見積注記『3.　QMS適合性調査』参照）</t>
    </r>
    <rPh sb="8" eb="10">
      <t>チョウサ</t>
    </rPh>
    <rPh sb="10" eb="12">
      <t>ヒヨウ</t>
    </rPh>
    <phoneticPr fontId="37"/>
  </si>
  <si>
    <r>
      <t>４．基準適合証 / 追加的調査結果証明書発行費用</t>
    </r>
    <r>
      <rPr>
        <b/>
        <sz val="9"/>
        <color theme="0" tint="-0.499984740745262"/>
        <rFont val="Meiryo UI"/>
        <family val="3"/>
        <charset val="128"/>
      </rPr>
      <t>（見積注記『4.　基準適合証』参照）</t>
    </r>
    <rPh sb="2" eb="4">
      <t>キジュン</t>
    </rPh>
    <rPh sb="4" eb="6">
      <t>テキゴウ</t>
    </rPh>
    <rPh sb="6" eb="7">
      <t>ショウ</t>
    </rPh>
    <rPh sb="10" eb="13">
      <t>ツイカテキ</t>
    </rPh>
    <rPh sb="13" eb="15">
      <t>チョウサ</t>
    </rPh>
    <rPh sb="15" eb="17">
      <t>ケッカ</t>
    </rPh>
    <rPh sb="17" eb="20">
      <t>ショウメイショ</t>
    </rPh>
    <rPh sb="20" eb="22">
      <t>ハッコウ</t>
    </rPh>
    <rPh sb="22" eb="24">
      <t>ヒヨウ</t>
    </rPh>
    <rPh sb="33" eb="35">
      <t>キジュン</t>
    </rPh>
    <rPh sb="35" eb="37">
      <t>テキゴウ</t>
    </rPh>
    <rPh sb="37" eb="38">
      <t>ショウ</t>
    </rPh>
    <phoneticPr fontId="37"/>
  </si>
  <si>
    <r>
      <rPr>
        <b/>
        <sz val="11"/>
        <color indexed="8"/>
        <rFont val="Meiryo UI"/>
        <family val="3"/>
        <charset val="128"/>
      </rPr>
      <t>合計</t>
    </r>
    <r>
      <rPr>
        <b/>
        <sz val="11"/>
        <color indexed="10"/>
        <rFont val="Meiryo UI"/>
        <family val="3"/>
        <charset val="128"/>
      </rPr>
      <t>　</t>
    </r>
    <r>
      <rPr>
        <b/>
        <sz val="9"/>
        <color indexed="63"/>
        <rFont val="Meiryo UI"/>
        <family val="3"/>
        <charset val="128"/>
      </rPr>
      <t>Total：</t>
    </r>
    <phoneticPr fontId="37"/>
  </si>
  <si>
    <t>初回審査を終了後、認証書発行時に下記の初年度分の年間維持料が請求されます。</t>
    <phoneticPr fontId="37"/>
  </si>
  <si>
    <r>
      <rPr>
        <b/>
        <sz val="11"/>
        <color indexed="8"/>
        <rFont val="Meiryo UI"/>
        <family val="3"/>
        <charset val="128"/>
      </rPr>
      <t>5．年間維持費用</t>
    </r>
    <r>
      <rPr>
        <b/>
        <sz val="9"/>
        <color indexed="23"/>
        <rFont val="Meiryo UI"/>
        <family val="3"/>
        <charset val="128"/>
      </rPr>
      <t>（見積注記『5．年間維持費用』参照）</t>
    </r>
    <rPh sb="21" eb="22">
      <t>ヨウ</t>
    </rPh>
    <phoneticPr fontId="37"/>
  </si>
  <si>
    <t>1品目につき</t>
    <rPh sb="1" eb="3">
      <t>ヒンモク</t>
    </rPh>
    <phoneticPr fontId="2"/>
  </si>
  <si>
    <r>
      <rPr>
        <b/>
        <sz val="11"/>
        <rFont val="ＭＳ Ｐゴシック"/>
        <family val="3"/>
        <charset val="128"/>
      </rPr>
      <t>－</t>
    </r>
    <phoneticPr fontId="2"/>
  </si>
  <si>
    <t>新規申請の場合のみ入力。1品目あたり2万。</t>
    <rPh sb="0" eb="2">
      <t>シンキ</t>
    </rPh>
    <rPh sb="2" eb="4">
      <t>シンセイ</t>
    </rPh>
    <rPh sb="5" eb="7">
      <t>バアイ</t>
    </rPh>
    <rPh sb="9" eb="11">
      <t>ニュウリョク</t>
    </rPh>
    <rPh sb="13" eb="15">
      <t>ヒンモク</t>
    </rPh>
    <rPh sb="19" eb="20">
      <t>マン</t>
    </rPh>
    <phoneticPr fontId="2"/>
  </si>
  <si>
    <t>＊１～5にかかる費用については、別途消費税が加算されます。</t>
    <phoneticPr fontId="2"/>
  </si>
  <si>
    <t>上記見積費用以外にも追加費用がかかる場合がございます。　詳細は見積注記をご参照ください。</t>
    <rPh sb="0" eb="2">
      <t>ジョウキ</t>
    </rPh>
    <rPh sb="2" eb="4">
      <t>ミツモ</t>
    </rPh>
    <rPh sb="4" eb="6">
      <t>ヒヨウ</t>
    </rPh>
    <rPh sb="6" eb="8">
      <t>イガイ</t>
    </rPh>
    <rPh sb="10" eb="12">
      <t>ツイカ</t>
    </rPh>
    <rPh sb="12" eb="14">
      <t>ヒヨウ</t>
    </rPh>
    <rPh sb="18" eb="20">
      <t>バアイ</t>
    </rPh>
    <rPh sb="28" eb="30">
      <t>ショウサイ</t>
    </rPh>
    <rPh sb="31" eb="33">
      <t>ミツ</t>
    </rPh>
    <rPh sb="33" eb="35">
      <t>チュウキ</t>
    </rPh>
    <rPh sb="37" eb="39">
      <t>サンショウ</t>
    </rPh>
    <phoneticPr fontId="37"/>
  </si>
  <si>
    <t>＜備考＞</t>
    <rPh sb="1" eb="3">
      <t>ビコウ</t>
    </rPh>
    <phoneticPr fontId="2"/>
  </si>
  <si>
    <r>
      <rPr>
        <sz val="11"/>
        <rFont val="Meiryo UI"/>
        <family val="3"/>
        <charset val="128"/>
      </rPr>
      <t>〒</t>
    </r>
    <r>
      <rPr>
        <sz val="11"/>
        <color theme="1"/>
        <rFont val="Meiryo UI"/>
        <family val="3"/>
        <charset val="128"/>
      </rPr>
      <t>220-0012</t>
    </r>
    <phoneticPr fontId="37"/>
  </si>
  <si>
    <t>神奈川県横浜市西区みなとみらい3-7-1</t>
    <rPh sb="0" eb="4">
      <t>カナガワケン</t>
    </rPh>
    <rPh sb="4" eb="7">
      <t>ヨコハマシ</t>
    </rPh>
    <rPh sb="7" eb="9">
      <t>ニシク</t>
    </rPh>
    <phoneticPr fontId="37"/>
  </si>
  <si>
    <t>OCEAN GATE MINATO MIRAI３階</t>
    <phoneticPr fontId="2"/>
  </si>
  <si>
    <t>BSIグループジャパン株式会社</t>
    <rPh sb="11" eb="15">
      <t>カブシキガイシャ</t>
    </rPh>
    <phoneticPr fontId="37"/>
  </si>
  <si>
    <t>代表取締役社長</t>
    <phoneticPr fontId="2"/>
  </si>
  <si>
    <t>漆原　将樹</t>
    <phoneticPr fontId="2"/>
  </si>
  <si>
    <r>
      <t xml:space="preserve">注記 </t>
    </r>
    <r>
      <rPr>
        <b/>
        <u/>
        <sz val="12"/>
        <rFont val="Meiryo UI"/>
        <family val="3"/>
        <charset val="128"/>
      </rPr>
      <t>Notes</t>
    </r>
    <phoneticPr fontId="37"/>
  </si>
  <si>
    <t>この見積書の有効期限は、見積書発行日から３ヶ月間と致します。</t>
    <rPh sb="2" eb="5">
      <t>ミツモリショ</t>
    </rPh>
    <rPh sb="6" eb="8">
      <t>ユウコウ</t>
    </rPh>
    <rPh sb="8" eb="10">
      <t>キゲン</t>
    </rPh>
    <rPh sb="12" eb="15">
      <t>ミツモリショ</t>
    </rPh>
    <rPh sb="15" eb="17">
      <t>ハッコウ</t>
    </rPh>
    <rPh sb="17" eb="18">
      <t>ビ</t>
    </rPh>
    <rPh sb="22" eb="24">
      <t>ゲツカン</t>
    </rPh>
    <rPh sb="25" eb="26">
      <t>イタ</t>
    </rPh>
    <phoneticPr fontId="37"/>
  </si>
  <si>
    <t>１．申込費用</t>
    <phoneticPr fontId="37"/>
  </si>
  <si>
    <t>：</t>
    <phoneticPr fontId="37"/>
  </si>
  <si>
    <t>申請にあたっての手数料に相当します。</t>
    <rPh sb="0" eb="2">
      <t>シンセイ</t>
    </rPh>
    <rPh sb="8" eb="11">
      <t>テスウリョウ</t>
    </rPh>
    <phoneticPr fontId="37"/>
  </si>
  <si>
    <t>初めての申込時は \110,000、2回目以降は \50,000となります。</t>
    <rPh sb="19" eb="20">
      <t>カイ</t>
    </rPh>
    <rPh sb="20" eb="21">
      <t>モク</t>
    </rPh>
    <phoneticPr fontId="37"/>
  </si>
  <si>
    <t>一部変更及び軽微変更の場合は\30,000となります。</t>
    <rPh sb="0" eb="2">
      <t>イチブ</t>
    </rPh>
    <rPh sb="2" eb="4">
      <t>ヘンコウ</t>
    </rPh>
    <rPh sb="4" eb="5">
      <t>オヨ</t>
    </rPh>
    <rPh sb="6" eb="8">
      <t>ケイビ</t>
    </rPh>
    <rPh sb="8" eb="10">
      <t>ヘンコウ</t>
    </rPh>
    <rPh sb="11" eb="13">
      <t>バアイ</t>
    </rPh>
    <phoneticPr fontId="37"/>
  </si>
  <si>
    <t>また、同時申請の場合には減額となる場合がございます。</t>
    <phoneticPr fontId="2"/>
  </si>
  <si>
    <t>ご請求時、消費税が加算されます。</t>
    <rPh sb="1" eb="4">
      <t>セイキュウジ</t>
    </rPh>
    <rPh sb="5" eb="8">
      <t>ショウヒゼイ</t>
    </rPh>
    <rPh sb="9" eb="11">
      <t>カサン</t>
    </rPh>
    <phoneticPr fontId="2"/>
  </si>
  <si>
    <t>２．製品適合性評価</t>
    <phoneticPr fontId="37"/>
  </si>
  <si>
    <t>申請書／添付資料に基づき、基本要件基準及び適合性認証基準の適合性を評価します。</t>
    <rPh sb="0" eb="3">
      <t>シンセイショ</t>
    </rPh>
    <rPh sb="4" eb="6">
      <t>テンプ</t>
    </rPh>
    <rPh sb="6" eb="8">
      <t>シリョウ</t>
    </rPh>
    <rPh sb="9" eb="10">
      <t>モト</t>
    </rPh>
    <rPh sb="13" eb="15">
      <t>キホン</t>
    </rPh>
    <rPh sb="15" eb="17">
      <t>ヨウケン</t>
    </rPh>
    <rPh sb="17" eb="19">
      <t>キジュン</t>
    </rPh>
    <rPh sb="19" eb="20">
      <t>オヨ</t>
    </rPh>
    <rPh sb="21" eb="24">
      <t>テキゴウセイ</t>
    </rPh>
    <rPh sb="24" eb="26">
      <t>ニンショウ</t>
    </rPh>
    <rPh sb="26" eb="28">
      <t>キジュン</t>
    </rPh>
    <rPh sb="29" eb="31">
      <t>テキゴウ</t>
    </rPh>
    <rPh sb="31" eb="32">
      <t>セイ</t>
    </rPh>
    <rPh sb="33" eb="35">
      <t>ヒョウカ</t>
    </rPh>
    <phoneticPr fontId="37"/>
  </si>
  <si>
    <t>３．QMS適合性調査</t>
    <rPh sb="5" eb="8">
      <t>テキゴウセイ</t>
    </rPh>
    <rPh sb="8" eb="10">
      <t>チョウサ</t>
    </rPh>
    <phoneticPr fontId="37"/>
  </si>
  <si>
    <t>QMS適合性調査は過去の調査実績により、調査方法を実地調査または書面調査で実施いたします。</t>
    <rPh sb="3" eb="6">
      <t>テキゴウセイ</t>
    </rPh>
    <rPh sb="6" eb="8">
      <t>チョウサ</t>
    </rPh>
    <rPh sb="9" eb="11">
      <t>カコ</t>
    </rPh>
    <rPh sb="12" eb="14">
      <t>チョウサ</t>
    </rPh>
    <rPh sb="14" eb="16">
      <t>ジッセキ</t>
    </rPh>
    <rPh sb="20" eb="24">
      <t>チョウサホウホウ</t>
    </rPh>
    <rPh sb="25" eb="27">
      <t>ジッチ</t>
    </rPh>
    <rPh sb="27" eb="29">
      <t>チョウサ</t>
    </rPh>
    <rPh sb="32" eb="34">
      <t>ショメン</t>
    </rPh>
    <rPh sb="34" eb="36">
      <t>チョウサ</t>
    </rPh>
    <rPh sb="37" eb="39">
      <t>ジッシ</t>
    </rPh>
    <phoneticPr fontId="37"/>
  </si>
  <si>
    <t>過去の調査実績により、２段階で審査を実施する場合があります。
（最終製品の保管のみの製造所は除く）</t>
    <rPh sb="12" eb="14">
      <t>ダンカイ</t>
    </rPh>
    <rPh sb="15" eb="17">
      <t>シンサ</t>
    </rPh>
    <rPh sb="18" eb="20">
      <t>ジッシ</t>
    </rPh>
    <rPh sb="22" eb="24">
      <t>バアイ</t>
    </rPh>
    <rPh sb="32" eb="34">
      <t>サイシュウ</t>
    </rPh>
    <rPh sb="34" eb="36">
      <t>セイヒン</t>
    </rPh>
    <rPh sb="37" eb="39">
      <t>ホカン</t>
    </rPh>
    <phoneticPr fontId="37"/>
  </si>
  <si>
    <t>海外製造所の場合、または製造所間の移動に3時間以上かかる場合は、移動工数費用を請求させて頂きます。</t>
    <rPh sb="0" eb="2">
      <t>カイガイ</t>
    </rPh>
    <rPh sb="2" eb="4">
      <t>セイゾウ</t>
    </rPh>
    <rPh sb="4" eb="5">
      <t>ショ</t>
    </rPh>
    <rPh sb="6" eb="8">
      <t>バアイ</t>
    </rPh>
    <rPh sb="12" eb="14">
      <t>セイゾウ</t>
    </rPh>
    <rPh sb="14" eb="15">
      <t>ショ</t>
    </rPh>
    <rPh sb="15" eb="16">
      <t>カン</t>
    </rPh>
    <rPh sb="17" eb="19">
      <t>イドウ</t>
    </rPh>
    <rPh sb="21" eb="23">
      <t>ジカン</t>
    </rPh>
    <rPh sb="23" eb="25">
      <t>イジョウ</t>
    </rPh>
    <rPh sb="28" eb="30">
      <t>バアイ</t>
    </rPh>
    <rPh sb="32" eb="34">
      <t>イドウ</t>
    </rPh>
    <rPh sb="34" eb="36">
      <t>コウスウ</t>
    </rPh>
    <rPh sb="36" eb="38">
      <t>ヒヨウ</t>
    </rPh>
    <rPh sb="39" eb="41">
      <t>セイキュウ</t>
    </rPh>
    <rPh sb="44" eb="45">
      <t>イタダ</t>
    </rPh>
    <phoneticPr fontId="2"/>
  </si>
  <si>
    <t>4．基準適合証</t>
    <rPh sb="2" eb="4">
      <t>キジュン</t>
    </rPh>
    <rPh sb="4" eb="6">
      <t>テキゴウ</t>
    </rPh>
    <rPh sb="6" eb="7">
      <t>ショウ</t>
    </rPh>
    <phoneticPr fontId="37"/>
  </si>
  <si>
    <t>基準適合証及び追加的調査結果証明書の発行が伴う場合は、1枚あたり\20,000を申し受けます。</t>
    <rPh sb="0" eb="2">
      <t>キジュン</t>
    </rPh>
    <rPh sb="2" eb="4">
      <t>テキゴウ</t>
    </rPh>
    <rPh sb="4" eb="5">
      <t>ショウ</t>
    </rPh>
    <rPh sb="5" eb="6">
      <t>オヨ</t>
    </rPh>
    <rPh sb="7" eb="10">
      <t>ツイカテキ</t>
    </rPh>
    <rPh sb="10" eb="12">
      <t>チョウサ</t>
    </rPh>
    <rPh sb="12" eb="14">
      <t>ケッカ</t>
    </rPh>
    <rPh sb="14" eb="17">
      <t>ショウメイショ</t>
    </rPh>
    <rPh sb="18" eb="20">
      <t>ハッコウ</t>
    </rPh>
    <rPh sb="21" eb="22">
      <t>トモナ</t>
    </rPh>
    <rPh sb="23" eb="25">
      <t>バアイ</t>
    </rPh>
    <rPh sb="28" eb="29">
      <t>マイ</t>
    </rPh>
    <rPh sb="40" eb="41">
      <t>モウ</t>
    </rPh>
    <rPh sb="42" eb="43">
      <t>ウ</t>
    </rPh>
    <phoneticPr fontId="2"/>
  </si>
  <si>
    <t>ご請求時、消費税が加算されます。</t>
    <phoneticPr fontId="2"/>
  </si>
  <si>
    <t>5．年間維持費用</t>
    <rPh sb="7" eb="8">
      <t>ヨウ</t>
    </rPh>
    <phoneticPr fontId="37"/>
  </si>
  <si>
    <t>認証品目を維持するための管理費に相当します。</t>
    <rPh sb="0" eb="2">
      <t>ニンショウ</t>
    </rPh>
    <rPh sb="2" eb="4">
      <t>ヒンモク</t>
    </rPh>
    <rPh sb="16" eb="18">
      <t>ソウトウ</t>
    </rPh>
    <phoneticPr fontId="37"/>
  </si>
  <si>
    <t>管理費にはサーベイランス審査のみなし確認、及び定期QMS調査の省略確認費用を含みます。</t>
    <rPh sb="0" eb="3">
      <t>カンリヒ</t>
    </rPh>
    <rPh sb="12" eb="14">
      <t>シンサ</t>
    </rPh>
    <rPh sb="18" eb="20">
      <t>カクニン</t>
    </rPh>
    <rPh sb="21" eb="22">
      <t>オヨ</t>
    </rPh>
    <rPh sb="23" eb="25">
      <t>テイキ</t>
    </rPh>
    <rPh sb="28" eb="30">
      <t>チョウサ</t>
    </rPh>
    <rPh sb="31" eb="33">
      <t>ショウリャク</t>
    </rPh>
    <rPh sb="33" eb="35">
      <t>カクニン</t>
    </rPh>
    <rPh sb="35" eb="37">
      <t>ヒヨウ</t>
    </rPh>
    <rPh sb="38" eb="39">
      <t>フク</t>
    </rPh>
    <phoneticPr fontId="2"/>
  </si>
  <si>
    <t>5月から翌年4月末までの費用となります。</t>
    <rPh sb="1" eb="2">
      <t>ガツ</t>
    </rPh>
    <rPh sb="4" eb="6">
      <t>ヨクトシ</t>
    </rPh>
    <rPh sb="7" eb="8">
      <t>ガツ</t>
    </rPh>
    <rPh sb="8" eb="9">
      <t>マツ</t>
    </rPh>
    <rPh sb="12" eb="14">
      <t>ヒヨウ</t>
    </rPh>
    <phoneticPr fontId="2"/>
  </si>
  <si>
    <t>4月末までに認証整理をされた品目は、翌年の年間維持費用は申し受けません。</t>
    <rPh sb="1" eb="3">
      <t>ガツマツ</t>
    </rPh>
    <rPh sb="6" eb="8">
      <t>ニンショウ</t>
    </rPh>
    <rPh sb="8" eb="10">
      <t>セイリ</t>
    </rPh>
    <rPh sb="14" eb="16">
      <t>ヒンモク</t>
    </rPh>
    <rPh sb="18" eb="20">
      <t>ヨクトシ</t>
    </rPh>
    <rPh sb="21" eb="23">
      <t>ネンカン</t>
    </rPh>
    <rPh sb="23" eb="26">
      <t>イジヒ</t>
    </rPh>
    <rPh sb="26" eb="27">
      <t>ヨウ</t>
    </rPh>
    <rPh sb="28" eb="29">
      <t>モウ</t>
    </rPh>
    <rPh sb="30" eb="31">
      <t>ウ</t>
    </rPh>
    <phoneticPr fontId="2"/>
  </si>
  <si>
    <t>6．追加費用</t>
    <rPh sb="2" eb="4">
      <t>ツイカ</t>
    </rPh>
    <rPh sb="4" eb="6">
      <t>ヒヨウ</t>
    </rPh>
    <phoneticPr fontId="37"/>
  </si>
  <si>
    <t>製品適合性評価・QMS適合性調査において下記の場合、追加費用の請求をさせていただきます。</t>
    <rPh sb="0" eb="2">
      <t>セイヒン</t>
    </rPh>
    <rPh sb="2" eb="5">
      <t>テキゴウセイ</t>
    </rPh>
    <rPh sb="5" eb="7">
      <t>ヒョウカ</t>
    </rPh>
    <rPh sb="20" eb="22">
      <t>カキ</t>
    </rPh>
    <rPh sb="23" eb="25">
      <t>バアイ</t>
    </rPh>
    <rPh sb="26" eb="28">
      <t>ツイカ</t>
    </rPh>
    <rPh sb="28" eb="30">
      <t>ヒヨウ</t>
    </rPh>
    <rPh sb="31" eb="33">
      <t>セイキュウ</t>
    </rPh>
    <phoneticPr fontId="2"/>
  </si>
  <si>
    <t>　・照会事項に対し一定の期間（半年程度）回答が得られない場合</t>
    <rPh sb="2" eb="4">
      <t>ショウカイ</t>
    </rPh>
    <rPh sb="4" eb="6">
      <t>ジコウ</t>
    </rPh>
    <rPh sb="7" eb="8">
      <t>タイ</t>
    </rPh>
    <rPh sb="9" eb="11">
      <t>イッテイ</t>
    </rPh>
    <rPh sb="12" eb="14">
      <t>キカン</t>
    </rPh>
    <rPh sb="15" eb="17">
      <t>ハントシ</t>
    </rPh>
    <rPh sb="17" eb="19">
      <t>テイド</t>
    </rPh>
    <rPh sb="20" eb="22">
      <t>カイトウ</t>
    </rPh>
    <rPh sb="23" eb="24">
      <t>エ</t>
    </rPh>
    <rPh sb="28" eb="30">
      <t>バアイ</t>
    </rPh>
    <phoneticPr fontId="2"/>
  </si>
  <si>
    <t>　・審査の過程において、見積以上の審査工数が必要だと判断した場合</t>
    <rPh sb="2" eb="4">
      <t>シンサ</t>
    </rPh>
    <rPh sb="5" eb="7">
      <t>カテイ</t>
    </rPh>
    <rPh sb="12" eb="14">
      <t>ミツモ</t>
    </rPh>
    <rPh sb="14" eb="16">
      <t>イジョウ</t>
    </rPh>
    <rPh sb="17" eb="19">
      <t>シンサ</t>
    </rPh>
    <rPh sb="19" eb="21">
      <t>コウスウ</t>
    </rPh>
    <rPh sb="22" eb="24">
      <t>ヒツヨウ</t>
    </rPh>
    <rPh sb="26" eb="28">
      <t>ハンダン</t>
    </rPh>
    <rPh sb="30" eb="32">
      <t>バアイ</t>
    </rPh>
    <phoneticPr fontId="2"/>
  </si>
  <si>
    <t>　・企業プロファイルフォームの情報と申請内容に大きな差異がある場合</t>
    <rPh sb="2" eb="4">
      <t>キギョウ</t>
    </rPh>
    <rPh sb="15" eb="17">
      <t>ジョウホウ</t>
    </rPh>
    <rPh sb="18" eb="20">
      <t>シンセイ</t>
    </rPh>
    <rPh sb="20" eb="22">
      <t>ナイヨウ</t>
    </rPh>
    <rPh sb="23" eb="24">
      <t>オオ</t>
    </rPh>
    <rPh sb="26" eb="28">
      <t>サイ</t>
    </rPh>
    <rPh sb="31" eb="33">
      <t>バアイ</t>
    </rPh>
    <phoneticPr fontId="2"/>
  </si>
  <si>
    <t>　・QMS適合性調査実施時期から認証までの間に、製造販売業者・製造業者の品質管理監督システムに変更が発生した場合</t>
    <rPh sb="5" eb="8">
      <t>テキゴウセイ</t>
    </rPh>
    <rPh sb="8" eb="10">
      <t>チョウサ</t>
    </rPh>
    <rPh sb="10" eb="12">
      <t>ジッシ</t>
    </rPh>
    <rPh sb="12" eb="14">
      <t>ジキ</t>
    </rPh>
    <rPh sb="16" eb="18">
      <t>ニンショウ</t>
    </rPh>
    <rPh sb="21" eb="22">
      <t>アイダ</t>
    </rPh>
    <rPh sb="24" eb="26">
      <t>セイゾウ</t>
    </rPh>
    <rPh sb="26" eb="28">
      <t>ハンバイ</t>
    </rPh>
    <rPh sb="28" eb="30">
      <t>ギョウシャ</t>
    </rPh>
    <rPh sb="31" eb="34">
      <t>セイゾウギョウ</t>
    </rPh>
    <rPh sb="34" eb="35">
      <t>シャ</t>
    </rPh>
    <rPh sb="36" eb="38">
      <t>ヒンシツ</t>
    </rPh>
    <rPh sb="38" eb="40">
      <t>カンリ</t>
    </rPh>
    <rPh sb="40" eb="42">
      <t>カントク</t>
    </rPh>
    <rPh sb="47" eb="49">
      <t>ヘンコウ</t>
    </rPh>
    <rPh sb="50" eb="52">
      <t>ハッセイ</t>
    </rPh>
    <rPh sb="54" eb="56">
      <t>バアイ</t>
    </rPh>
    <phoneticPr fontId="2"/>
  </si>
  <si>
    <t>追加費用の請求時には事前に連絡いたします。</t>
    <rPh sb="0" eb="2">
      <t>ツイカ</t>
    </rPh>
    <rPh sb="2" eb="4">
      <t>ヒヨウ</t>
    </rPh>
    <rPh sb="5" eb="7">
      <t>セイキュウ</t>
    </rPh>
    <rPh sb="7" eb="8">
      <t>ジ</t>
    </rPh>
    <rPh sb="10" eb="12">
      <t>ジゼン</t>
    </rPh>
    <rPh sb="13" eb="15">
      <t>レンラク</t>
    </rPh>
    <phoneticPr fontId="2"/>
  </si>
  <si>
    <t>　　　　　　　　　　　　　　　　　　　　　　　　　　　　</t>
    <phoneticPr fontId="37"/>
  </si>
  <si>
    <t>7．サーベイランス審査及び</t>
    <rPh sb="9" eb="11">
      <t>シンサ</t>
    </rPh>
    <rPh sb="11" eb="12">
      <t>オヨ</t>
    </rPh>
    <phoneticPr fontId="37"/>
  </si>
  <si>
    <t>製品適合性評価及びQMS調査で適合性が認められるとBSIより認証書が発行されます。</t>
    <rPh sb="0" eb="2">
      <t>セイヒン</t>
    </rPh>
    <rPh sb="2" eb="5">
      <t>テキゴウセイ</t>
    </rPh>
    <rPh sb="5" eb="7">
      <t>ヒョウカ</t>
    </rPh>
    <rPh sb="7" eb="8">
      <t>オヨ</t>
    </rPh>
    <rPh sb="12" eb="14">
      <t>チョウサ</t>
    </rPh>
    <rPh sb="15" eb="18">
      <t>テキゴウセイ</t>
    </rPh>
    <rPh sb="19" eb="20">
      <t>ミト</t>
    </rPh>
    <rPh sb="30" eb="32">
      <t>ニンショウ</t>
    </rPh>
    <rPh sb="32" eb="33">
      <t>ショ</t>
    </rPh>
    <rPh sb="34" eb="36">
      <t>ハッコウ</t>
    </rPh>
    <phoneticPr fontId="37"/>
  </si>
  <si>
    <t>　　定期QMS調査</t>
    <rPh sb="2" eb="4">
      <t>テイキ</t>
    </rPh>
    <rPh sb="7" eb="9">
      <t>チョウサ</t>
    </rPh>
    <phoneticPr fontId="2"/>
  </si>
  <si>
    <t>この認証を維持するためには、毎年のサーベイランス審査及び定期QMS調査が必要になります。</t>
    <rPh sb="2" eb="4">
      <t>ニンショウ</t>
    </rPh>
    <rPh sb="5" eb="7">
      <t>イジ</t>
    </rPh>
    <rPh sb="14" eb="16">
      <t>マイトシ</t>
    </rPh>
    <rPh sb="24" eb="26">
      <t>シンサ</t>
    </rPh>
    <rPh sb="26" eb="27">
      <t>オヨ</t>
    </rPh>
    <rPh sb="28" eb="30">
      <t>テイキ</t>
    </rPh>
    <rPh sb="33" eb="35">
      <t>チョウサ</t>
    </rPh>
    <rPh sb="36" eb="38">
      <t>ヒツヨウ</t>
    </rPh>
    <phoneticPr fontId="37"/>
  </si>
  <si>
    <t>審査費用につきましては、時期が近づきましたら、改めて正式に見積書を提示いたします。</t>
    <rPh sb="12" eb="14">
      <t>ジキ</t>
    </rPh>
    <phoneticPr fontId="37"/>
  </si>
  <si>
    <t>8. 申込後の取り下げ/</t>
    <rPh sb="3" eb="5">
      <t>モウシコミ</t>
    </rPh>
    <rPh sb="5" eb="6">
      <t>ゴ</t>
    </rPh>
    <rPh sb="7" eb="8">
      <t>ト</t>
    </rPh>
    <rPh sb="9" eb="10">
      <t>サ</t>
    </rPh>
    <phoneticPr fontId="2"/>
  </si>
  <si>
    <t>当見積の申込後の取り下げ/日程変更においては、申込費用は払い戻しいたしません。</t>
    <phoneticPr fontId="2"/>
  </si>
  <si>
    <t>　　日程変更</t>
    <phoneticPr fontId="2"/>
  </si>
  <si>
    <t>審査日程調整後の取り下げ／日程変更においては、
ご連絡が審査予定日または照会ご連絡予定日から数えて30日（暦日数）をきっていた場合、
審査費用の50%を取り下げ費用として申し受けます。
例えば、9月30日が審査予定日もしくは照会事項連絡予定日の場合、9月1日以降はキャンセル料が発生いたします。</t>
    <rPh sb="4" eb="6">
      <t>チョウセイ</t>
    </rPh>
    <rPh sb="46" eb="47">
      <t>カゾ</t>
    </rPh>
    <phoneticPr fontId="2"/>
  </si>
  <si>
    <t>9.　特急審査</t>
    <rPh sb="3" eb="5">
      <t>トッキュウ</t>
    </rPh>
    <rPh sb="5" eb="7">
      <t>シンサ</t>
    </rPh>
    <phoneticPr fontId="2"/>
  </si>
  <si>
    <t>：</t>
    <phoneticPr fontId="2"/>
  </si>
  <si>
    <t>特急審査において審査日程調整後に日程の変更を要する場合は、変更手続料として1回につき\110,000円を申し受けます。</t>
    <phoneticPr fontId="2"/>
  </si>
  <si>
    <t>←　特急審査時のペナルティーについて記載あり！</t>
    <rPh sb="2" eb="4">
      <t>トッキュウ</t>
    </rPh>
    <rPh sb="4" eb="6">
      <t>シンサ</t>
    </rPh>
    <rPh sb="6" eb="7">
      <t>ジ</t>
    </rPh>
    <rPh sb="18" eb="20">
      <t>キサイ</t>
    </rPh>
    <phoneticPr fontId="2"/>
  </si>
  <si>
    <t>また、当見積の申込後の取り下げ/日程変更においては、申込費用は払い戻しいたしません。</t>
    <phoneticPr fontId="2"/>
  </si>
  <si>
    <t>審査日程調整後の取り下げ／日程変更においては、
ご連絡が審査予定日または照会ご連絡予定日まで30日をきっていた場合、
審査費用の50%を取り下げ費用として申し受けます。
例えば、9月30日が審査予定日もしくは照会事項連絡予定日の場合、9月1日以降はキャンセル料が発生いたします。</t>
    <phoneticPr fontId="2"/>
  </si>
  <si>
    <t>お支払いについて</t>
    <rPh sb="1" eb="3">
      <t>シハラ</t>
    </rPh>
    <phoneticPr fontId="37"/>
  </si>
  <si>
    <t>１．申込費用</t>
    <rPh sb="3" eb="4">
      <t>コ</t>
    </rPh>
    <rPh sb="5" eb="6">
      <t>ヨウ</t>
    </rPh>
    <phoneticPr fontId="37"/>
  </si>
  <si>
    <t>5ページ目の申込書を受理後、請求書を発行いたします。</t>
    <rPh sb="4" eb="5">
      <t>メ</t>
    </rPh>
    <rPh sb="6" eb="9">
      <t>モウシコミショ</t>
    </rPh>
    <rPh sb="18" eb="20">
      <t>ハッコウ</t>
    </rPh>
    <phoneticPr fontId="2"/>
  </si>
  <si>
    <t>2．審査費用</t>
    <rPh sb="2" eb="4">
      <t>シンサ</t>
    </rPh>
    <rPh sb="5" eb="6">
      <t>ヨウ</t>
    </rPh>
    <phoneticPr fontId="37"/>
  </si>
  <si>
    <t>審査費用は、製品適合性評価およびQMS適合性調査に対し、請求書を発行いたします。</t>
    <rPh sb="19" eb="22">
      <t>テキゴウセイ</t>
    </rPh>
    <rPh sb="22" eb="24">
      <t>チョウサ</t>
    </rPh>
    <rPh sb="25" eb="26">
      <t>タイ</t>
    </rPh>
    <rPh sb="32" eb="34">
      <t>ハッコウ</t>
    </rPh>
    <phoneticPr fontId="37"/>
  </si>
  <si>
    <t>2-1.　製品適合性評価</t>
    <rPh sb="5" eb="7">
      <t>セイヒン</t>
    </rPh>
    <rPh sb="7" eb="10">
      <t>テキゴウセイ</t>
    </rPh>
    <rPh sb="10" eb="12">
      <t>ヒョウカ</t>
    </rPh>
    <phoneticPr fontId="37"/>
  </si>
  <si>
    <t>照会書発行後、請求書を発行いたします。</t>
    <rPh sb="0" eb="2">
      <t>ショウカイ</t>
    </rPh>
    <rPh sb="2" eb="3">
      <t>ショ</t>
    </rPh>
    <rPh sb="3" eb="5">
      <t>ハッコウ</t>
    </rPh>
    <rPh sb="5" eb="6">
      <t>ゴ</t>
    </rPh>
    <rPh sb="11" eb="13">
      <t>ハッコウ</t>
    </rPh>
    <phoneticPr fontId="37"/>
  </si>
  <si>
    <t>※認証がおりる前に請求書を発行させていただきますが、ご了承くださいませ。</t>
    <rPh sb="13" eb="15">
      <t>ハッコウ</t>
    </rPh>
    <rPh sb="27" eb="29">
      <t>リョウショウ</t>
    </rPh>
    <phoneticPr fontId="2"/>
  </si>
  <si>
    <t>2-2.　QMS適合性評価</t>
    <rPh sb="8" eb="11">
      <t>テキゴウセイ</t>
    </rPh>
    <rPh sb="11" eb="13">
      <t>ヒョウカ</t>
    </rPh>
    <phoneticPr fontId="37"/>
  </si>
  <si>
    <r>
      <rPr>
        <sz val="10"/>
        <color indexed="8"/>
        <rFont val="Meiryo UI"/>
        <family val="3"/>
        <charset val="128"/>
      </rPr>
      <t>①</t>
    </r>
    <phoneticPr fontId="37"/>
  </si>
  <si>
    <r>
      <t>QMS</t>
    </r>
    <r>
      <rPr>
        <sz val="10"/>
        <color indexed="8"/>
        <rFont val="Meiryo UI"/>
        <family val="3"/>
        <charset val="128"/>
      </rPr>
      <t>適合性調査終了後/照会後、請求書を発行いたします。</t>
    </r>
    <rPh sb="3" eb="6">
      <t>テキゴウセイ</t>
    </rPh>
    <rPh sb="6" eb="8">
      <t>チョウサ</t>
    </rPh>
    <rPh sb="8" eb="11">
      <t>シュウリョウゴ</t>
    </rPh>
    <rPh sb="12" eb="14">
      <t>ショウカイ</t>
    </rPh>
    <rPh sb="14" eb="15">
      <t>ゴ</t>
    </rPh>
    <rPh sb="16" eb="19">
      <t>セイキュウショ</t>
    </rPh>
    <rPh sb="20" eb="22">
      <t>ハッコウ</t>
    </rPh>
    <phoneticPr fontId="37"/>
  </si>
  <si>
    <r>
      <rPr>
        <sz val="10"/>
        <color indexed="8"/>
        <rFont val="Meiryo UI"/>
        <family val="3"/>
        <charset val="128"/>
      </rPr>
      <t>②</t>
    </r>
    <phoneticPr fontId="37"/>
  </si>
  <si>
    <r>
      <rPr>
        <sz val="10"/>
        <color indexed="8"/>
        <rFont val="Meiryo UI"/>
        <family val="3"/>
        <charset val="128"/>
      </rPr>
      <t>調査業務に付随する交通費及び宿泊費は、別途実費請求となります。</t>
    </r>
    <rPh sb="0" eb="2">
      <t>チョウサ</t>
    </rPh>
    <phoneticPr fontId="37"/>
  </si>
  <si>
    <t>また、審査員の出張管理費を当社規定に則って請求させていただきます。</t>
    <phoneticPr fontId="37"/>
  </si>
  <si>
    <t>３．基準適合証/追加的調査結果証明書　発行費用</t>
    <rPh sb="2" eb="4">
      <t>キジュン</t>
    </rPh>
    <rPh sb="4" eb="6">
      <t>テキゴウ</t>
    </rPh>
    <rPh sb="6" eb="7">
      <t>ショウ</t>
    </rPh>
    <rPh sb="8" eb="11">
      <t>ツイカテキ</t>
    </rPh>
    <rPh sb="11" eb="13">
      <t>チョウサ</t>
    </rPh>
    <rPh sb="13" eb="15">
      <t>ケッカ</t>
    </rPh>
    <rPh sb="15" eb="18">
      <t>ショウメイショ</t>
    </rPh>
    <rPh sb="19" eb="21">
      <t>ハッコウ</t>
    </rPh>
    <rPh sb="21" eb="23">
      <t>ヒヨウ</t>
    </rPh>
    <phoneticPr fontId="37"/>
  </si>
  <si>
    <t>適合証/証明書の発行後、請求書を発行いたします。</t>
    <rPh sb="0" eb="2">
      <t>テキゴウ</t>
    </rPh>
    <rPh sb="2" eb="3">
      <t>ショウ</t>
    </rPh>
    <rPh sb="4" eb="7">
      <t>ショウメイショ</t>
    </rPh>
    <rPh sb="14" eb="15">
      <t>ショ</t>
    </rPh>
    <rPh sb="16" eb="18">
      <t>ハッコウ</t>
    </rPh>
    <phoneticPr fontId="2"/>
  </si>
  <si>
    <t>4．年間維持費用</t>
    <rPh sb="2" eb="4">
      <t>ネンカン</t>
    </rPh>
    <rPh sb="4" eb="6">
      <t>イジ</t>
    </rPh>
    <rPh sb="6" eb="8">
      <t>ヒヨウ</t>
    </rPh>
    <phoneticPr fontId="37"/>
  </si>
  <si>
    <t>年間維持費用は毎年5月に請求させていただきます。</t>
    <rPh sb="4" eb="6">
      <t>ヒヨウ</t>
    </rPh>
    <rPh sb="7" eb="9">
      <t>マイトシ</t>
    </rPh>
    <rPh sb="10" eb="11">
      <t>ガツ</t>
    </rPh>
    <rPh sb="12" eb="14">
      <t>セイキュウ</t>
    </rPh>
    <phoneticPr fontId="37"/>
  </si>
  <si>
    <t>初年度は、認証書発行月を基準として、その月から4月までを月割りして請求させていただきます。</t>
    <rPh sb="0" eb="3">
      <t>ショネンド</t>
    </rPh>
    <rPh sb="5" eb="7">
      <t>ニンショウ</t>
    </rPh>
    <rPh sb="7" eb="8">
      <t>ショ</t>
    </rPh>
    <rPh sb="8" eb="10">
      <t>ハッコウ</t>
    </rPh>
    <rPh sb="10" eb="11">
      <t>ヅキ</t>
    </rPh>
    <rPh sb="12" eb="14">
      <t>キジュン</t>
    </rPh>
    <rPh sb="20" eb="21">
      <t>ツキ</t>
    </rPh>
    <rPh sb="28" eb="30">
      <t>ツキワ</t>
    </rPh>
    <phoneticPr fontId="2"/>
  </si>
  <si>
    <t>その他の詳細は、指定高度管理医療機器等 製造販売認証における「契約条件」をご参照下さい。</t>
    <rPh sb="8" eb="10">
      <t>シテイ</t>
    </rPh>
    <rPh sb="10" eb="12">
      <t>コウド</t>
    </rPh>
    <rPh sb="12" eb="14">
      <t>カンリ</t>
    </rPh>
    <rPh sb="14" eb="16">
      <t>イリョウ</t>
    </rPh>
    <rPh sb="16" eb="19">
      <t>キキナド</t>
    </rPh>
    <rPh sb="20" eb="22">
      <t>セイゾウ</t>
    </rPh>
    <rPh sb="22" eb="24">
      <t>ハンバイ</t>
    </rPh>
    <rPh sb="24" eb="26">
      <t>ニンショウ</t>
    </rPh>
    <rPh sb="31" eb="33">
      <t>ケイヤク</t>
    </rPh>
    <rPh sb="33" eb="35">
      <t>ジョウケン</t>
    </rPh>
    <phoneticPr fontId="37"/>
  </si>
  <si>
    <t>指定高度管理医療機器等　製造販売認証 申込書</t>
    <rPh sb="2" eb="4">
      <t>コウド</t>
    </rPh>
    <rPh sb="4" eb="6">
      <t>カンリ</t>
    </rPh>
    <rPh sb="6" eb="8">
      <t>イリョウ</t>
    </rPh>
    <rPh sb="8" eb="10">
      <t>キキ</t>
    </rPh>
    <rPh sb="10" eb="11">
      <t>トウ</t>
    </rPh>
    <phoneticPr fontId="2"/>
  </si>
  <si>
    <t>この申込書は次の見積書番号</t>
    <phoneticPr fontId="37"/>
  </si>
  <si>
    <t>に対するお申し込みです。</t>
    <rPh sb="1" eb="2">
      <t>タイ</t>
    </rPh>
    <rPh sb="5" eb="6">
      <t>モウ</t>
    </rPh>
    <rPh sb="7" eb="8">
      <t>コ</t>
    </rPh>
    <phoneticPr fontId="37"/>
  </si>
  <si>
    <t>BSIに製品認証をご依頼くださる場合、本見積り内容・契約内容及び下記の宣言内容にご同意いただけましたら</t>
    <rPh sb="19" eb="20">
      <t>ホン</t>
    </rPh>
    <rPh sb="20" eb="22">
      <t>ミツモ</t>
    </rPh>
    <rPh sb="23" eb="25">
      <t>ナイヨウ</t>
    </rPh>
    <rPh sb="26" eb="28">
      <t>ケイヤク</t>
    </rPh>
    <rPh sb="28" eb="30">
      <t>ナイヨウ</t>
    </rPh>
    <rPh sb="30" eb="31">
      <t>オヨ</t>
    </rPh>
    <rPh sb="32" eb="34">
      <t>カキ</t>
    </rPh>
    <phoneticPr fontId="37"/>
  </si>
  <si>
    <t>このフォームの署名欄にご署名のうえ、下記の宛先までメールにてご返信ください。</t>
    <rPh sb="31" eb="33">
      <t>ヘンシン</t>
    </rPh>
    <phoneticPr fontId="37"/>
  </si>
  <si>
    <r>
      <rPr>
        <b/>
        <sz val="12"/>
        <color indexed="8"/>
        <rFont val="Meiryo UI"/>
        <family val="3"/>
        <charset val="128"/>
      </rPr>
      <t>宣言</t>
    </r>
    <phoneticPr fontId="37"/>
  </si>
  <si>
    <t>我々は、本申請書に伴う審査および関連業務に対し、結果的に認証書が授与されるか否かに関わりなく、当該見積及び指定高度管理医療機器等 製造販売認証における「契約条件」に定める全ての費用を支払う事を約束します。</t>
    <phoneticPr fontId="37"/>
  </si>
  <si>
    <t>我々は、認証書が授与された場合には、同意書（法改正等に伴い同意書の内容も改訂される場合があります）を遵守する事を約束します。</t>
    <phoneticPr fontId="37"/>
  </si>
  <si>
    <t>我々は、認証書が発行された場合、認証書及び認証番号の使用は医薬品医療機器等法に定められたとおりに行うことを承諾致します。</t>
    <rPh sb="29" eb="32">
      <t>イヤクヒン</t>
    </rPh>
    <rPh sb="32" eb="34">
      <t>イリョウ</t>
    </rPh>
    <rPh sb="34" eb="36">
      <t>キキ</t>
    </rPh>
    <rPh sb="36" eb="37">
      <t>トウ</t>
    </rPh>
    <rPh sb="37" eb="38">
      <t>ホウ</t>
    </rPh>
    <phoneticPr fontId="37"/>
  </si>
  <si>
    <t>我々は、発行された認証書の品目の認証事項の変更は医薬品医療機器等法に従い、適切な「一部変更」の申請あるいは「軽微変更」の届出を行います。</t>
    <rPh sb="13" eb="15">
      <t>ヒンモク</t>
    </rPh>
    <rPh sb="16" eb="18">
      <t>ニンショウ</t>
    </rPh>
    <rPh sb="18" eb="20">
      <t>ジコウ</t>
    </rPh>
    <rPh sb="21" eb="23">
      <t>ヘンコウ</t>
    </rPh>
    <rPh sb="24" eb="27">
      <t>イヤクヒン</t>
    </rPh>
    <rPh sb="27" eb="29">
      <t>イリョウ</t>
    </rPh>
    <rPh sb="29" eb="31">
      <t>キキ</t>
    </rPh>
    <rPh sb="31" eb="32">
      <t>トウ</t>
    </rPh>
    <rPh sb="32" eb="33">
      <t>ホウ</t>
    </rPh>
    <rPh sb="34" eb="35">
      <t>シタガ</t>
    </rPh>
    <rPh sb="37" eb="39">
      <t>テキセツ</t>
    </rPh>
    <phoneticPr fontId="37"/>
  </si>
  <si>
    <t>我々は、BSI自身及びBSIの顧客の所有財産に関する機密保持の取り決めを尊重し、BSIが提出する以外にBSIの業務を実施する個人に対して
機密保持に関する追加文書を要求しないことに同意します。</t>
    <phoneticPr fontId="37"/>
  </si>
  <si>
    <t>製造販売業者名</t>
    <rPh sb="0" eb="2">
      <t>セイゾウ</t>
    </rPh>
    <rPh sb="2" eb="4">
      <t>ハンバイ</t>
    </rPh>
    <rPh sb="4" eb="6">
      <t>ギョウシャ</t>
    </rPh>
    <rPh sb="6" eb="7">
      <t>メイ</t>
    </rPh>
    <phoneticPr fontId="37"/>
  </si>
  <si>
    <t>署名 / 日付</t>
    <phoneticPr fontId="37"/>
  </si>
  <si>
    <t>部署名/役職</t>
    <rPh sb="0" eb="2">
      <t>ブショ</t>
    </rPh>
    <rPh sb="2" eb="3">
      <t>メイ</t>
    </rPh>
    <rPh sb="4" eb="6">
      <t>ヤクショク</t>
    </rPh>
    <phoneticPr fontId="37"/>
  </si>
  <si>
    <t>注：請求書の送り先が認証連絡先と異なる場合には、下記にご記入下さい。(ただし、日本国内同一法人に限る)</t>
    <rPh sb="10" eb="12">
      <t>ニンショウ</t>
    </rPh>
    <rPh sb="12" eb="15">
      <t>レンラクサキ</t>
    </rPh>
    <rPh sb="39" eb="41">
      <t>ニホン</t>
    </rPh>
    <rPh sb="41" eb="43">
      <t>コクナイ</t>
    </rPh>
    <rPh sb="43" eb="45">
      <t>ドウイツ</t>
    </rPh>
    <rPh sb="45" eb="47">
      <t>ホウジン</t>
    </rPh>
    <rPh sb="48" eb="49">
      <t>カギ</t>
    </rPh>
    <phoneticPr fontId="37"/>
  </si>
  <si>
    <t>ご住所</t>
    <phoneticPr fontId="37"/>
  </si>
  <si>
    <r>
      <rPr>
        <sz val="8"/>
        <color indexed="23"/>
        <rFont val="Meiryo UI"/>
        <family val="3"/>
        <charset val="128"/>
      </rPr>
      <t>〒</t>
    </r>
    <phoneticPr fontId="37"/>
  </si>
  <si>
    <t>ご担当者氏名</t>
    <phoneticPr fontId="37"/>
  </si>
  <si>
    <r>
      <rPr>
        <sz val="8"/>
        <color indexed="23"/>
        <rFont val="Meiryo UI"/>
        <family val="3"/>
        <charset val="128"/>
      </rPr>
      <t>フリガナ</t>
    </r>
    <phoneticPr fontId="37"/>
  </si>
  <si>
    <t>電話番号</t>
    <phoneticPr fontId="37"/>
  </si>
  <si>
    <t>ﾌｧｸｽ番号</t>
    <rPh sb="4" eb="6">
      <t>バンゴウ</t>
    </rPh>
    <phoneticPr fontId="37"/>
  </si>
  <si>
    <t>ご担当者部署名</t>
    <rPh sb="1" eb="4">
      <t>タントウシャ</t>
    </rPh>
    <rPh sb="4" eb="5">
      <t>ブ</t>
    </rPh>
    <rPh sb="5" eb="7">
      <t>ショメイ</t>
    </rPh>
    <phoneticPr fontId="37"/>
  </si>
  <si>
    <t>役職</t>
    <rPh sb="0" eb="2">
      <t>ヤクショク</t>
    </rPh>
    <phoneticPr fontId="37"/>
  </si>
  <si>
    <t>電子メール</t>
    <phoneticPr fontId="37"/>
  </si>
  <si>
    <t>ご記入後、下記メールアドレスまでご返送下さい。</t>
    <rPh sb="5" eb="6">
      <t>シタ</t>
    </rPh>
    <rPh sb="17" eb="19">
      <t>ヘンソウ</t>
    </rPh>
    <phoneticPr fontId="37"/>
  </si>
  <si>
    <r>
      <t>BSI</t>
    </r>
    <r>
      <rPr>
        <sz val="9"/>
        <color indexed="8"/>
        <rFont val="Meiryo UI"/>
        <family val="3"/>
        <charset val="128"/>
      </rPr>
      <t>グループジャパン株式会社  〒220-0012　神奈川県横浜市西区みなとみらい3-7-1 OCEAN GATE MINATO MIRAI３階</t>
    </r>
    <phoneticPr fontId="37"/>
  </si>
  <si>
    <t>Tel:  (045) 414 3020</t>
    <phoneticPr fontId="37"/>
  </si>
  <si>
    <r>
      <t>Email</t>
    </r>
    <r>
      <rPr>
        <sz val="9"/>
        <color indexed="8"/>
        <rFont val="Meiryo UI"/>
        <family val="3"/>
        <charset val="128"/>
      </rPr>
      <t>: JapanMD.Sales@bsigroup.com</t>
    </r>
    <phoneticPr fontId="37"/>
  </si>
  <si>
    <t xml:space="preserve">
</t>
    <phoneticPr fontId="37"/>
  </si>
  <si>
    <t>見　積　書　番　号</t>
    <rPh sb="4" eb="5">
      <t>ショ</t>
    </rPh>
    <phoneticPr fontId="2"/>
  </si>
  <si>
    <r>
      <t xml:space="preserve"> </t>
    </r>
    <r>
      <rPr>
        <sz val="24"/>
        <color theme="1"/>
        <rFont val="Meiryo UI"/>
        <family val="3"/>
        <charset val="128"/>
      </rPr>
      <t>認 証 計 画 書</t>
    </r>
    <phoneticPr fontId="2"/>
  </si>
  <si>
    <t>製造販売業</t>
    <phoneticPr fontId="2"/>
  </si>
  <si>
    <t>製造販売業者名</t>
    <phoneticPr fontId="2"/>
  </si>
  <si>
    <t>該当するJMDNコードの場合は、JMDNコードのセルを黄色塗りつぶしで表示する。（該当JMDNは隠しシート挿入）</t>
    <rPh sb="0" eb="2">
      <t>ガイトウ</t>
    </rPh>
    <rPh sb="12" eb="14">
      <t>バアイ</t>
    </rPh>
    <rPh sb="27" eb="29">
      <t>キイロ</t>
    </rPh>
    <rPh sb="29" eb="30">
      <t>ヌ</t>
    </rPh>
    <rPh sb="35" eb="37">
      <t>ヒョウジ</t>
    </rPh>
    <rPh sb="41" eb="43">
      <t>ガイトウ</t>
    </rPh>
    <rPh sb="48" eb="49">
      <t>カク</t>
    </rPh>
    <rPh sb="53" eb="55">
      <t>ソウニュウ</t>
    </rPh>
    <phoneticPr fontId="2"/>
  </si>
  <si>
    <t>許可区分</t>
  </si>
  <si>
    <t>許可番号</t>
  </si>
  <si>
    <t>補足説明：JMDNが該当するものであった場合、かつ複数一般的名称でない場合→JMDNセルが黄色表示されるので、その他根拠で+0.5加算する。</t>
    <rPh sb="0" eb="2">
      <t>ホソク</t>
    </rPh>
    <rPh sb="2" eb="4">
      <t>セツメイ</t>
    </rPh>
    <rPh sb="10" eb="12">
      <t>ガイトウ</t>
    </rPh>
    <rPh sb="20" eb="22">
      <t>バアイ</t>
    </rPh>
    <rPh sb="25" eb="32">
      <t>フクスウイッパンテキメイショウ</t>
    </rPh>
    <rPh sb="35" eb="37">
      <t>バアイ</t>
    </rPh>
    <rPh sb="45" eb="47">
      <t>キイロ</t>
    </rPh>
    <rPh sb="47" eb="49">
      <t>ヒョウジ</t>
    </rPh>
    <rPh sb="57" eb="58">
      <t>タ</t>
    </rPh>
    <rPh sb="58" eb="60">
      <t>コンキョ</t>
    </rPh>
    <rPh sb="65" eb="67">
      <t>カサン</t>
    </rPh>
    <phoneticPr fontId="2"/>
  </si>
  <si>
    <t>申 請 品 目</t>
  </si>
  <si>
    <t>販売名</t>
  </si>
  <si>
    <t>一般的名称</t>
  </si>
  <si>
    <t>JMDNコード</t>
    <phoneticPr fontId="2"/>
  </si>
  <si>
    <t>←セルが黄色になった場合は、その他見積根拠にて加算をご検討ください。</t>
    <rPh sb="4" eb="6">
      <t>キイロ</t>
    </rPh>
    <rPh sb="10" eb="12">
      <t>バアイ</t>
    </rPh>
    <rPh sb="17" eb="21">
      <t>ミツモリコンキョ</t>
    </rPh>
    <rPh sb="23" eb="25">
      <t>カサン</t>
    </rPh>
    <rPh sb="27" eb="29">
      <t>ケントウ</t>
    </rPh>
    <phoneticPr fontId="2"/>
  </si>
  <si>
    <t>従たる一般的名称</t>
    <phoneticPr fontId="2"/>
  </si>
  <si>
    <t>従たる一般的名称なければ非表示</t>
    <rPh sb="0" eb="1">
      <t>ジュウ</t>
    </rPh>
    <rPh sb="3" eb="8">
      <t>イッパンテキメイショウ</t>
    </rPh>
    <rPh sb="12" eb="15">
      <t>ヒヒョウジ</t>
    </rPh>
    <phoneticPr fontId="2"/>
  </si>
  <si>
    <t>認証基準</t>
    <phoneticPr fontId="2"/>
  </si>
  <si>
    <t>業務区分</t>
    <rPh sb="0" eb="2">
      <t>ギョウム</t>
    </rPh>
    <rPh sb="2" eb="4">
      <t>クブン</t>
    </rPh>
    <phoneticPr fontId="2"/>
  </si>
  <si>
    <t>JAAMEの業務範囲の記載区分</t>
    <phoneticPr fontId="2"/>
  </si>
  <si>
    <t>　　認証基準への適合を証明する試験組織</t>
    <rPh sb="2" eb="4">
      <t>ニンショウ</t>
    </rPh>
    <rPh sb="4" eb="6">
      <t>キジュン</t>
    </rPh>
    <rPh sb="8" eb="10">
      <t>テキゴウ</t>
    </rPh>
    <rPh sb="11" eb="13">
      <t>ショウメイ</t>
    </rPh>
    <rPh sb="15" eb="17">
      <t>シケン</t>
    </rPh>
    <rPh sb="17" eb="19">
      <t>ソシキ</t>
    </rPh>
    <phoneticPr fontId="2"/>
  </si>
  <si>
    <t>製品群区分</t>
    <rPh sb="0" eb="3">
      <t>セイヒングン</t>
    </rPh>
    <rPh sb="3" eb="5">
      <t>クブン</t>
    </rPh>
    <phoneticPr fontId="2"/>
  </si>
  <si>
    <t>基準適合証</t>
    <rPh sb="0" eb="2">
      <t>キジュン</t>
    </rPh>
    <rPh sb="2" eb="4">
      <t>テキゴウ</t>
    </rPh>
    <rPh sb="4" eb="5">
      <t>ショウ</t>
    </rPh>
    <phoneticPr fontId="2"/>
  </si>
  <si>
    <t>製  造  所</t>
  </si>
  <si>
    <t>製造工程</t>
    <rPh sb="0" eb="2">
      <t>セイゾウ</t>
    </rPh>
    <phoneticPr fontId="2"/>
  </si>
  <si>
    <t>名称 及び 所在地</t>
  </si>
  <si>
    <t>共通QMS</t>
    <rPh sb="0" eb="2">
      <t>キョウツウ</t>
    </rPh>
    <phoneticPr fontId="2"/>
  </si>
  <si>
    <t>登録番号</t>
    <rPh sb="0" eb="2">
      <t>トウロク</t>
    </rPh>
    <phoneticPr fontId="2"/>
  </si>
  <si>
    <t>従業員数</t>
  </si>
  <si>
    <t>13485・MDSAP/
QMS</t>
    <phoneticPr fontId="2"/>
  </si>
  <si>
    <t>製造販売業者</t>
    <rPh sb="0" eb="2">
      <t>セイゾウ</t>
    </rPh>
    <rPh sb="2" eb="5">
      <t>ハンバイギョウ</t>
    </rPh>
    <rPh sb="5" eb="6">
      <t>シャ</t>
    </rPh>
    <phoneticPr fontId="2"/>
  </si>
  <si>
    <t>外国製造等
事業者</t>
    <phoneticPr fontId="2"/>
  </si>
  <si>
    <t>-</t>
    <phoneticPr fontId="2"/>
  </si>
  <si>
    <t>選任でない場合は、非表示</t>
    <rPh sb="0" eb="2">
      <t>センニン</t>
    </rPh>
    <rPh sb="5" eb="7">
      <t>バアイ</t>
    </rPh>
    <rPh sb="9" eb="12">
      <t>ヒヒョウジ</t>
    </rPh>
    <phoneticPr fontId="2"/>
  </si>
  <si>
    <t>A</t>
    <phoneticPr fontId="2"/>
  </si>
  <si>
    <t>B</t>
    <phoneticPr fontId="2"/>
  </si>
  <si>
    <t>不要な行は非表示</t>
    <rPh sb="0" eb="2">
      <t>フヨウ</t>
    </rPh>
    <rPh sb="3" eb="4">
      <t>ギョウ</t>
    </rPh>
    <rPh sb="5" eb="8">
      <t>ヒヒョウジ</t>
    </rPh>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</si>
  <si>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</si>
  <si>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</si>
  <si>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</si>
  <si>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</si>
  <si>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</si>
  <si>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</si>
  <si>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</si>
  <si>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</si>
  <si>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</si>
  <si>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</si>
  <si>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</si>
  <si>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</si>
  <si>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</si>
  <si>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</si>
  <si>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</si>
  <si>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</si>
  <si>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</si>
  <si>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</si>
  <si>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</si>
  <si>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</si>
  <si>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</si>
  <si>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</si>
  <si>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</si>
  <si>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</si>
  <si>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 xml:space="preserve"> QMSの欄は認証取得の有無と該当する場合CB名を記載すること。</t>
    <phoneticPr fontId="2"/>
  </si>
  <si>
    <t>告示記載のJIS（基準）</t>
  </si>
  <si>
    <t>PMDAの認証基準の
[日本工業規格]を記入</t>
    <rPh sb="5" eb="7">
      <t>ニンショウ</t>
    </rPh>
    <rPh sb="7" eb="9">
      <t>キジュン</t>
    </rPh>
    <rPh sb="12" eb="14">
      <t>ニホン</t>
    </rPh>
    <rPh sb="14" eb="16">
      <t>コウギョウ</t>
    </rPh>
    <rPh sb="16" eb="18">
      <t>キカク</t>
    </rPh>
    <rPh sb="20" eb="22">
      <t>キニュウ</t>
    </rPh>
    <phoneticPr fontId="2"/>
  </si>
  <si>
    <t>(書面)</t>
    <rPh sb="1" eb="3">
      <t>ショメン</t>
    </rPh>
    <phoneticPr fontId="2"/>
  </si>
  <si>
    <t>(実地）</t>
    <rPh sb="1" eb="3">
      <t>ジッチ</t>
    </rPh>
    <phoneticPr fontId="2"/>
  </si>
  <si>
    <t>一つのSMOで作成
TL/RP</t>
    <rPh sb="0" eb="1">
      <t>ヒト</t>
    </rPh>
    <rPh sb="7" eb="9">
      <t>サクセイ</t>
    </rPh>
    <phoneticPr fontId="2"/>
  </si>
  <si>
    <t>滅菌は必須</t>
    <rPh sb="0" eb="2">
      <t>メッキン</t>
    </rPh>
    <rPh sb="3" eb="5">
      <t>ヒッス</t>
    </rPh>
    <phoneticPr fontId="2"/>
  </si>
  <si>
    <t>実地は必須</t>
    <rPh sb="0" eb="2">
      <t>ジッチ</t>
    </rPh>
    <rPh sb="3" eb="5">
      <t>ヒッス</t>
    </rPh>
    <phoneticPr fontId="2"/>
  </si>
  <si>
    <t>工数等編集用、消さないでください。</t>
    <rPh sb="0" eb="2">
      <t>コウスウ</t>
    </rPh>
    <rPh sb="2" eb="3">
      <t>トウ</t>
    </rPh>
    <rPh sb="3" eb="6">
      <t>ヘンシュウヨウ</t>
    </rPh>
    <rPh sb="7" eb="8">
      <t>ケ</t>
    </rPh>
    <phoneticPr fontId="2"/>
  </si>
  <si>
    <t>QMS調査</t>
  </si>
  <si>
    <t>製造所</t>
  </si>
  <si>
    <t>調査の方法</t>
  </si>
  <si>
    <t>書面調査</t>
    <rPh sb="0" eb="2">
      <t>ショメン</t>
    </rPh>
    <rPh sb="2" eb="4">
      <t>チョウサ</t>
    </rPh>
    <phoneticPr fontId="2"/>
  </si>
  <si>
    <t>Stage1
実地調査</t>
    <rPh sb="7" eb="9">
      <t>ジッチ</t>
    </rPh>
    <rPh sb="9" eb="11">
      <t>チョウサ</t>
    </rPh>
    <phoneticPr fontId="2"/>
  </si>
  <si>
    <t>Stage2
実地調査</t>
    <rPh sb="7" eb="9">
      <t>ジッチ</t>
    </rPh>
    <rPh sb="9" eb="11">
      <t>チョウサ</t>
    </rPh>
    <phoneticPr fontId="2"/>
  </si>
  <si>
    <t>Stage2
準備・報告書
作成</t>
    <rPh sb="7" eb="9">
      <t>ジュンビ</t>
    </rPh>
    <rPh sb="10" eb="13">
      <t>ホウコクショ</t>
    </rPh>
    <rPh sb="14" eb="16">
      <t>サクセイ</t>
    </rPh>
    <phoneticPr fontId="2"/>
  </si>
  <si>
    <t>T-Code</t>
    <phoneticPr fontId="2"/>
  </si>
  <si>
    <t>P-Code</t>
    <phoneticPr fontId="2"/>
  </si>
  <si>
    <t>工数設定にかかわる備考</t>
    <rPh sb="0" eb="2">
      <t>コウスウ</t>
    </rPh>
    <rPh sb="2" eb="4">
      <t>セッテイ</t>
    </rPh>
    <rPh sb="9" eb="11">
      <t>ビコウ</t>
    </rPh>
    <phoneticPr fontId="2"/>
  </si>
  <si>
    <t>Memo</t>
    <phoneticPr fontId="2"/>
  </si>
  <si>
    <t>その他備考</t>
    <rPh sb="2" eb="3">
      <t>ホカ</t>
    </rPh>
    <rPh sb="3" eb="5">
      <t>ビコウ</t>
    </rPh>
    <phoneticPr fontId="2"/>
  </si>
  <si>
    <t>工数はPP073 品質マニュアル（業務規程）を確認</t>
    <rPh sb="0" eb="2">
      <t>コウスウ</t>
    </rPh>
    <rPh sb="23" eb="25">
      <t>カクニン</t>
    </rPh>
    <phoneticPr fontId="2"/>
  </si>
  <si>
    <t>調査工数</t>
    <rPh sb="0" eb="2">
      <t>チョウサ</t>
    </rPh>
    <phoneticPr fontId="2"/>
  </si>
  <si>
    <t>移動工数</t>
    <rPh sb="0" eb="2">
      <t>イドウ</t>
    </rPh>
    <phoneticPr fontId="2"/>
  </si>
  <si>
    <t>T-Code</t>
  </si>
  <si>
    <t>C-Code</t>
    <phoneticPr fontId="2"/>
  </si>
  <si>
    <t>工数</t>
    <rPh sb="0" eb="2">
      <t>コウスウ</t>
    </rPh>
    <phoneticPr fontId="2"/>
  </si>
  <si>
    <t>製販</t>
    <rPh sb="0" eb="2">
      <t>セイハン</t>
    </rPh>
    <phoneticPr fontId="2"/>
  </si>
  <si>
    <t>P37/15D</t>
  </si>
  <si>
    <t>実地</t>
    <phoneticPr fontId="2"/>
  </si>
  <si>
    <t>T37A+T06</t>
    <phoneticPr fontId="2"/>
  </si>
  <si>
    <t>P37/15D</t>
    <phoneticPr fontId="2"/>
  </si>
  <si>
    <t>C848-1</t>
  </si>
  <si>
    <t>選択</t>
    <rPh sb="0" eb="2">
      <t>センタク</t>
    </rPh>
    <phoneticPr fontId="2"/>
  </si>
  <si>
    <t>外国</t>
    <rPh sb="0" eb="2">
      <t>ガイコク</t>
    </rPh>
    <phoneticPr fontId="2"/>
  </si>
  <si>
    <t>書面</t>
    <phoneticPr fontId="2"/>
  </si>
  <si>
    <t>T37D</t>
    <phoneticPr fontId="2"/>
  </si>
  <si>
    <t>P37/15D+S916</t>
    <phoneticPr fontId="2"/>
  </si>
  <si>
    <t>不要</t>
    <rPh sb="0" eb="2">
      <t>フヨウ</t>
    </rPh>
    <phoneticPr fontId="2"/>
  </si>
  <si>
    <t>T37E+T38F</t>
    <phoneticPr fontId="2"/>
  </si>
  <si>
    <t>P37/15</t>
    <phoneticPr fontId="2"/>
  </si>
  <si>
    <t>P37/15+P37/07</t>
    <phoneticPr fontId="2"/>
  </si>
  <si>
    <t>C848-2+S916</t>
  </si>
  <si>
    <t>基準適合証 / 追加的調査結果証明書　</t>
    <rPh sb="0" eb="2">
      <t>キジュン</t>
    </rPh>
    <rPh sb="2" eb="4">
      <t>テキゴウ</t>
    </rPh>
    <rPh sb="4" eb="5">
      <t>ショウ</t>
    </rPh>
    <rPh sb="8" eb="11">
      <t>ツイカテキ</t>
    </rPh>
    <rPh sb="11" eb="13">
      <t>チョウサ</t>
    </rPh>
    <rPh sb="13" eb="15">
      <t>ケッカ</t>
    </rPh>
    <rPh sb="15" eb="18">
      <t>ショウメイショ</t>
    </rPh>
    <phoneticPr fontId="2"/>
  </si>
  <si>
    <t>GLP施設
（クラス3のみ該当）</t>
    <rPh sb="3" eb="5">
      <t>シセツ</t>
    </rPh>
    <rPh sb="13" eb="15">
      <t>ガイトウ</t>
    </rPh>
    <phoneticPr fontId="2"/>
  </si>
  <si>
    <t>発行あり</t>
    <rPh sb="0" eb="2">
      <t>ハッコウ</t>
    </rPh>
    <phoneticPr fontId="2"/>
  </si>
  <si>
    <t>発行なし</t>
    <rPh sb="0" eb="2">
      <t>ハッコウ</t>
    </rPh>
    <phoneticPr fontId="2"/>
  </si>
  <si>
    <t>製品適合性評価</t>
    <rPh sb="0" eb="2">
      <t>セイヒン</t>
    </rPh>
    <rPh sb="2" eb="5">
      <t>テキゴウセイ</t>
    </rPh>
    <rPh sb="5" eb="7">
      <t>ヒョウカ</t>
    </rPh>
    <phoneticPr fontId="2"/>
  </si>
  <si>
    <t>レビュー工数</t>
    <rPh sb="4" eb="6">
      <t>コウスウ</t>
    </rPh>
    <phoneticPr fontId="2"/>
  </si>
  <si>
    <t>合計</t>
    <rPh sb="0" eb="2">
      <t>ゴウケイ</t>
    </rPh>
    <phoneticPr fontId="2"/>
  </si>
  <si>
    <t>-</t>
  </si>
  <si>
    <t>標準工数</t>
    <rPh sb="0" eb="2">
      <t>ヒョウジュン</t>
    </rPh>
    <rPh sb="2" eb="4">
      <t>コウスウ</t>
    </rPh>
    <phoneticPr fontId="2"/>
  </si>
  <si>
    <t>赤字はデフォルトで入れている例のため、毎回編集すること</t>
    <rPh sb="0" eb="2">
      <t>アカジ</t>
    </rPh>
    <rPh sb="9" eb="10">
      <t>イ</t>
    </rPh>
    <rPh sb="14" eb="15">
      <t>レイ</t>
    </rPh>
    <rPh sb="19" eb="21">
      <t>マイカイ</t>
    </rPh>
    <rPh sb="21" eb="23">
      <t>ヘンシュウ</t>
    </rPh>
    <phoneticPr fontId="2"/>
  </si>
  <si>
    <t>複数一般的名称</t>
    <rPh sb="0" eb="2">
      <t>フクスウ</t>
    </rPh>
    <rPh sb="2" eb="5">
      <t>イッパンテキ</t>
    </rPh>
    <rPh sb="5" eb="7">
      <t>メイショウ</t>
    </rPh>
    <phoneticPr fontId="2"/>
  </si>
  <si>
    <t>自社試験</t>
    <rPh sb="0" eb="2">
      <t>ジシャ</t>
    </rPh>
    <rPh sb="2" eb="4">
      <t>シケン</t>
    </rPh>
    <phoneticPr fontId="2"/>
  </si>
  <si>
    <t>備考</t>
    <phoneticPr fontId="2"/>
  </si>
  <si>
    <t>滅菌(能動医療機器)</t>
    <rPh sb="0" eb="2">
      <t>メッキン</t>
    </rPh>
    <rPh sb="3" eb="5">
      <t>ノウドウ</t>
    </rPh>
    <rPh sb="5" eb="7">
      <t>イリョウ</t>
    </rPh>
    <rPh sb="7" eb="9">
      <t>キキ</t>
    </rPh>
    <phoneticPr fontId="2"/>
  </si>
  <si>
    <t>滅菌</t>
    <rPh sb="0" eb="2">
      <t>メッキン</t>
    </rPh>
    <phoneticPr fontId="2"/>
  </si>
  <si>
    <t>*Memoはプランニング時に記入</t>
    <rPh sb="12" eb="13">
      <t>ジ</t>
    </rPh>
    <rPh sb="14" eb="16">
      <t>キニュウ</t>
    </rPh>
    <phoneticPr fontId="2"/>
  </si>
  <si>
    <t>高度管理</t>
    <rPh sb="0" eb="2">
      <t>コウド</t>
    </rPh>
    <rPh sb="2" eb="4">
      <t>カンリ</t>
    </rPh>
    <phoneticPr fontId="2"/>
  </si>
  <si>
    <t>その他
見積根拠参照</t>
    <rPh sb="2" eb="3">
      <t>ホカ</t>
    </rPh>
    <rPh sb="4" eb="6">
      <t>ミツモ</t>
    </rPh>
    <rPh sb="6" eb="8">
      <t>コンキョ</t>
    </rPh>
    <rPh sb="8" eb="10">
      <t>サンショウ</t>
    </rPh>
    <phoneticPr fontId="2"/>
  </si>
  <si>
    <t>日　程</t>
    <rPh sb="0" eb="1">
      <t>ヒ</t>
    </rPh>
    <rPh sb="2" eb="3">
      <t>ホド</t>
    </rPh>
    <phoneticPr fontId="2"/>
  </si>
  <si>
    <t xml:space="preserve"> 申請書類一式　発送予定日</t>
  </si>
  <si>
    <t>変更点</t>
    <rPh sb="0" eb="3">
      <t>ヘンコウテン</t>
    </rPh>
    <phoneticPr fontId="2"/>
  </si>
  <si>
    <t>変更がない場合は、非表示</t>
    <phoneticPr fontId="2"/>
  </si>
  <si>
    <t>プランナー/
審査員からの申送</t>
    <phoneticPr fontId="2"/>
  </si>
  <si>
    <t>見積根拠</t>
    <rPh sb="0" eb="2">
      <t>ミツモ</t>
    </rPh>
    <rPh sb="2" eb="4">
      <t>コンキョ</t>
    </rPh>
    <phoneticPr fontId="2"/>
  </si>
  <si>
    <t>赤字は使用頻度の多い例文をいれています。</t>
    <rPh sb="0" eb="2">
      <t>アカジ</t>
    </rPh>
    <rPh sb="3" eb="5">
      <t>シヨウ</t>
    </rPh>
    <rPh sb="5" eb="7">
      <t>ヒンド</t>
    </rPh>
    <rPh sb="8" eb="9">
      <t>オオ</t>
    </rPh>
    <rPh sb="10" eb="12">
      <t>レイブン</t>
    </rPh>
    <phoneticPr fontId="2"/>
  </si>
  <si>
    <t>申請者への
提示条件</t>
    <rPh sb="0" eb="3">
      <t>シンセイシャ</t>
    </rPh>
    <rPh sb="6" eb="8">
      <t>テイジ</t>
    </rPh>
    <rPh sb="8" eb="10">
      <t>ジョウケン</t>
    </rPh>
    <phoneticPr fontId="2"/>
  </si>
  <si>
    <t>見積にそのまま表示されます</t>
    <rPh sb="0" eb="2">
      <t>ミツモリ</t>
    </rPh>
    <rPh sb="7" eb="9">
      <t>ヒョウジ</t>
    </rPh>
    <phoneticPr fontId="2"/>
  </si>
  <si>
    <t>改訂履歴</t>
    <rPh sb="0" eb="2">
      <t>カイテイ</t>
    </rPh>
    <phoneticPr fontId="2"/>
  </si>
  <si>
    <t>作　成</t>
  </si>
  <si>
    <t>日　付</t>
  </si>
  <si>
    <t>確　認</t>
    <rPh sb="0" eb="1">
      <t>アキラ</t>
    </rPh>
    <rPh sb="2" eb="3">
      <t>シノブ</t>
    </rPh>
    <phoneticPr fontId="2"/>
  </si>
  <si>
    <t>見積作成トレーニング時に使用</t>
    <phoneticPr fontId="2"/>
  </si>
  <si>
    <t>承　認</t>
  </si>
  <si>
    <t>鈴木　義明</t>
    <rPh sb="0" eb="2">
      <t>スズキ</t>
    </rPh>
    <rPh sb="3" eb="5">
      <t>ヨシアキ</t>
    </rPh>
    <phoneticPr fontId="2"/>
  </si>
  <si>
    <t>原野　秀之</t>
    <rPh sb="0" eb="2">
      <t>ハラノ</t>
    </rPh>
    <rPh sb="3" eb="5">
      <t>ヒデユキ</t>
    </rPh>
    <phoneticPr fontId="2"/>
  </si>
  <si>
    <t>Assessor Guideance Notes (JP11/05/2012)</t>
    <phoneticPr fontId="2"/>
  </si>
  <si>
    <t>T-code</t>
    <phoneticPr fontId="2"/>
  </si>
  <si>
    <t>T06</t>
    <phoneticPr fontId="2"/>
  </si>
  <si>
    <t>民生用電子機器、オフィス機器製造、及び電線製造を含む光電子電気および光学機器製造</t>
    <rPh sb="0" eb="3">
      <t>ミンセイヨウ</t>
    </rPh>
    <rPh sb="3" eb="5">
      <t>デンシ</t>
    </rPh>
    <rPh sb="5" eb="7">
      <t>キキ</t>
    </rPh>
    <rPh sb="12" eb="14">
      <t>キキ</t>
    </rPh>
    <rPh sb="14" eb="16">
      <t>セイゾウ</t>
    </rPh>
    <rPh sb="17" eb="18">
      <t>オヨ</t>
    </rPh>
    <rPh sb="19" eb="21">
      <t>デンセン</t>
    </rPh>
    <rPh sb="21" eb="23">
      <t>セイゾウ</t>
    </rPh>
    <rPh sb="24" eb="25">
      <t>フク</t>
    </rPh>
    <rPh sb="26" eb="29">
      <t>コウデンシ</t>
    </rPh>
    <rPh sb="29" eb="31">
      <t>デンキ</t>
    </rPh>
    <rPh sb="34" eb="36">
      <t>コウガク</t>
    </rPh>
    <rPh sb="36" eb="38">
      <t>キキ</t>
    </rPh>
    <rPh sb="38" eb="40">
      <t>セイゾウ</t>
    </rPh>
    <phoneticPr fontId="2"/>
  </si>
  <si>
    <t>T37A</t>
    <phoneticPr fontId="2"/>
  </si>
  <si>
    <t>医療機器―能動 Medical Devices -　Active</t>
    <rPh sb="0" eb="2">
      <t>イリョウ</t>
    </rPh>
    <rPh sb="2" eb="4">
      <t>キキ</t>
    </rPh>
    <rPh sb="5" eb="7">
      <t>ノウドウ</t>
    </rPh>
    <phoneticPr fontId="2"/>
  </si>
  <si>
    <t>医薬品　Pharmaceuticals</t>
    <rPh sb="0" eb="3">
      <t>イヤクヒン</t>
    </rPh>
    <phoneticPr fontId="2"/>
  </si>
  <si>
    <t>T37E</t>
    <phoneticPr fontId="2"/>
  </si>
  <si>
    <t>医療機器―非能動 Medical Devices -　Passive</t>
    <rPh sb="0" eb="2">
      <t>イリョウ</t>
    </rPh>
    <rPh sb="2" eb="4">
      <t>キキ</t>
    </rPh>
    <rPh sb="5" eb="6">
      <t>ヒ</t>
    </rPh>
    <rPh sb="6" eb="8">
      <t>ノウドウ</t>
    </rPh>
    <phoneticPr fontId="2"/>
  </si>
  <si>
    <t>T38F</t>
    <phoneticPr fontId="2"/>
  </si>
  <si>
    <t>ゴム及びプラスチックス Rubber and Plastics</t>
    <rPh sb="2" eb="3">
      <t>オヨ</t>
    </rPh>
    <phoneticPr fontId="2"/>
  </si>
  <si>
    <t>BMS/APAC/Japan/HC/005 附属書1</t>
    <rPh sb="22" eb="25">
      <t>フゾクショ</t>
    </rPh>
    <phoneticPr fontId="2"/>
  </si>
  <si>
    <t>医療機器・体外診断医薬品関連 P-code</t>
    <rPh sb="0" eb="2">
      <t>イリョウ</t>
    </rPh>
    <rPh sb="2" eb="4">
      <t>キキ</t>
    </rPh>
    <rPh sb="5" eb="7">
      <t>タイガイ</t>
    </rPh>
    <rPh sb="7" eb="9">
      <t>シンダン</t>
    </rPh>
    <rPh sb="9" eb="12">
      <t>イヤクヒン</t>
    </rPh>
    <rPh sb="12" eb="14">
      <t>カンレン</t>
    </rPh>
    <phoneticPr fontId="2"/>
  </si>
  <si>
    <t>P-code</t>
    <phoneticPr fontId="2"/>
  </si>
  <si>
    <t>P37/01</t>
    <phoneticPr fontId="2"/>
  </si>
  <si>
    <t>能動型医療機器</t>
    <rPh sb="0" eb="3">
      <t>ノウドウガタ</t>
    </rPh>
    <rPh sb="3" eb="5">
      <t>イリョウ</t>
    </rPh>
    <rPh sb="5" eb="7">
      <t>キキ</t>
    </rPh>
    <phoneticPr fontId="2"/>
  </si>
  <si>
    <t>P37/02</t>
    <phoneticPr fontId="2"/>
  </si>
  <si>
    <t>能動型埋め込み医療機器</t>
    <rPh sb="0" eb="3">
      <t>ノウドウガタ</t>
    </rPh>
    <rPh sb="3" eb="4">
      <t>ウ</t>
    </rPh>
    <rPh sb="5" eb="6">
      <t>コ</t>
    </rPh>
    <rPh sb="7" eb="9">
      <t>イリョウ</t>
    </rPh>
    <rPh sb="9" eb="11">
      <t>キキ</t>
    </rPh>
    <phoneticPr fontId="2"/>
  </si>
  <si>
    <t>P37/04</t>
    <phoneticPr fontId="2"/>
  </si>
  <si>
    <t>非能動型プラスティック医療機器</t>
    <rPh sb="0" eb="1">
      <t>ヒ</t>
    </rPh>
    <rPh sb="1" eb="4">
      <t>ノウドウガタ</t>
    </rPh>
    <rPh sb="11" eb="13">
      <t>イリョウ</t>
    </rPh>
    <rPh sb="13" eb="15">
      <t>キキ</t>
    </rPh>
    <phoneticPr fontId="2"/>
  </si>
  <si>
    <t>P37/05</t>
    <phoneticPr fontId="2"/>
  </si>
  <si>
    <t>非能動型組織ベース医療機器</t>
    <rPh sb="0" eb="1">
      <t>ヒ</t>
    </rPh>
    <rPh sb="1" eb="4">
      <t>ノウドウガタ</t>
    </rPh>
    <rPh sb="4" eb="6">
      <t>ソシキ</t>
    </rPh>
    <rPh sb="9" eb="11">
      <t>イリョウ</t>
    </rPh>
    <rPh sb="11" eb="13">
      <t>キキ</t>
    </rPh>
    <phoneticPr fontId="2"/>
  </si>
  <si>
    <t>P37/06</t>
    <phoneticPr fontId="2"/>
  </si>
  <si>
    <t>非能動型金属医療機器</t>
    <rPh sb="0" eb="1">
      <t>ヒ</t>
    </rPh>
    <rPh sb="1" eb="4">
      <t>ノウドウガタ</t>
    </rPh>
    <rPh sb="4" eb="6">
      <t>キンゾク</t>
    </rPh>
    <rPh sb="6" eb="8">
      <t>イリョウ</t>
    </rPh>
    <rPh sb="8" eb="10">
      <t>キキ</t>
    </rPh>
    <phoneticPr fontId="2"/>
  </si>
  <si>
    <t>P37/07</t>
    <phoneticPr fontId="2"/>
  </si>
  <si>
    <t>滅菌医療機器</t>
    <rPh sb="0" eb="2">
      <t>メッキン</t>
    </rPh>
    <rPh sb="2" eb="4">
      <t>イリョウ</t>
    </rPh>
    <rPh sb="4" eb="6">
      <t>キキ</t>
    </rPh>
    <phoneticPr fontId="2"/>
  </si>
  <si>
    <t>P37/10</t>
    <phoneticPr fontId="2"/>
  </si>
  <si>
    <t>化学物質ベースの試薬</t>
    <rPh sb="0" eb="2">
      <t>カガク</t>
    </rPh>
    <rPh sb="2" eb="4">
      <t>ブッシツ</t>
    </rPh>
    <rPh sb="8" eb="10">
      <t>シヤク</t>
    </rPh>
    <phoneticPr fontId="2"/>
  </si>
  <si>
    <t>P37/11</t>
    <phoneticPr fontId="2"/>
  </si>
  <si>
    <t>IVD生物由来試薬</t>
    <rPh sb="3" eb="5">
      <t>セイブツ</t>
    </rPh>
    <rPh sb="5" eb="7">
      <t>ユライ</t>
    </rPh>
    <rPh sb="7" eb="9">
      <t>シヤク</t>
    </rPh>
    <phoneticPr fontId="2"/>
  </si>
  <si>
    <t>日本国薬事法</t>
    <rPh sb="0" eb="2">
      <t>ニホン</t>
    </rPh>
    <rPh sb="2" eb="3">
      <t>コク</t>
    </rPh>
    <rPh sb="3" eb="6">
      <t>ヤクジホウ</t>
    </rPh>
    <phoneticPr fontId="2"/>
  </si>
  <si>
    <t>製品グループ(Skill category)</t>
    <rPh sb="0" eb="2">
      <t>セイヒン</t>
    </rPh>
    <phoneticPr fontId="2"/>
  </si>
  <si>
    <t>能動埋め込み機器</t>
    <rPh sb="0" eb="2">
      <t>ノウドウ</t>
    </rPh>
    <rPh sb="2" eb="3">
      <t>ウ</t>
    </rPh>
    <rPh sb="4" eb="5">
      <t>コ</t>
    </rPh>
    <rPh sb="6" eb="8">
      <t>キキ</t>
    </rPh>
    <phoneticPr fontId="2"/>
  </si>
  <si>
    <t>中枢循環、中枢神経・血管に接触する機器</t>
    <rPh sb="0" eb="2">
      <t>チュウスウ</t>
    </rPh>
    <rPh sb="2" eb="4">
      <t>ジュンカン</t>
    </rPh>
    <rPh sb="5" eb="7">
      <t>チュウスウ</t>
    </rPh>
    <rPh sb="7" eb="9">
      <t>シンケイ</t>
    </rPh>
    <rPh sb="10" eb="12">
      <t>ケッカン</t>
    </rPh>
    <rPh sb="13" eb="15">
      <t>セッショク</t>
    </rPh>
    <rPh sb="17" eb="19">
      <t>キキ</t>
    </rPh>
    <phoneticPr fontId="2"/>
  </si>
  <si>
    <t>整形外科用埋め込み機器</t>
    <rPh sb="0" eb="2">
      <t>セイケイ</t>
    </rPh>
    <rPh sb="2" eb="5">
      <t>ゲカヨウ</t>
    </rPh>
    <rPh sb="5" eb="6">
      <t>ウ</t>
    </rPh>
    <rPh sb="7" eb="8">
      <t>コ</t>
    </rPh>
    <rPh sb="9" eb="11">
      <t>キキ</t>
    </rPh>
    <phoneticPr fontId="2"/>
  </si>
  <si>
    <t>その他非能動埋め込み機器</t>
    <rPh sb="2" eb="3">
      <t>タ</t>
    </rPh>
    <rPh sb="3" eb="4">
      <t>ヒ</t>
    </rPh>
    <rPh sb="4" eb="6">
      <t>ノウドウ</t>
    </rPh>
    <rPh sb="6" eb="7">
      <t>ウ</t>
    </rPh>
    <rPh sb="8" eb="9">
      <t>コ</t>
    </rPh>
    <rPh sb="10" eb="12">
      <t>キキ</t>
    </rPh>
    <phoneticPr fontId="2"/>
  </si>
  <si>
    <t>単回使用機器及び投薬セット</t>
    <rPh sb="0" eb="1">
      <t>タン</t>
    </rPh>
    <rPh sb="1" eb="2">
      <t>カイ</t>
    </rPh>
    <rPh sb="2" eb="4">
      <t>シヨウ</t>
    </rPh>
    <rPh sb="4" eb="6">
      <t>キキ</t>
    </rPh>
    <rPh sb="6" eb="7">
      <t>オヨ</t>
    </rPh>
    <rPh sb="8" eb="10">
      <t>トウヤク</t>
    </rPh>
    <phoneticPr fontId="2"/>
  </si>
  <si>
    <t>他のカテゴリーでカバーされない一般的機器</t>
    <rPh sb="0" eb="1">
      <t>タ</t>
    </rPh>
    <rPh sb="15" eb="18">
      <t>イッパンテキ</t>
    </rPh>
    <rPh sb="18" eb="20">
      <t>キキ</t>
    </rPh>
    <phoneticPr fontId="2"/>
  </si>
  <si>
    <t>眼科用機器</t>
    <rPh sb="0" eb="2">
      <t>ガンカ</t>
    </rPh>
    <rPh sb="2" eb="3">
      <t>ヨウ</t>
    </rPh>
    <rPh sb="3" eb="5">
      <t>キキ</t>
    </rPh>
    <phoneticPr fontId="2"/>
  </si>
  <si>
    <t>包帯、傷手当用製品</t>
    <rPh sb="0" eb="2">
      <t>ホウタイ</t>
    </rPh>
    <rPh sb="3" eb="4">
      <t>キズ</t>
    </rPh>
    <rPh sb="4" eb="6">
      <t>テアテ</t>
    </rPh>
    <rPh sb="6" eb="7">
      <t>ヨウ</t>
    </rPh>
    <rPh sb="7" eb="9">
      <t>セイヒン</t>
    </rPh>
    <phoneticPr fontId="2"/>
  </si>
  <si>
    <t>歯科用材料・機器</t>
    <rPh sb="0" eb="2">
      <t>シカ</t>
    </rPh>
    <rPh sb="2" eb="3">
      <t>ヨウ</t>
    </rPh>
    <rPh sb="3" eb="5">
      <t>ザイリョウ</t>
    </rPh>
    <rPh sb="6" eb="8">
      <t>キキ</t>
    </rPh>
    <phoneticPr fontId="2"/>
  </si>
  <si>
    <t>麻酔及び生命維持システム</t>
    <rPh sb="0" eb="2">
      <t>マスイ</t>
    </rPh>
    <rPh sb="2" eb="3">
      <t>オヨ</t>
    </rPh>
    <rPh sb="4" eb="6">
      <t>セイメイ</t>
    </rPh>
    <rPh sb="6" eb="8">
      <t>イジ</t>
    </rPh>
    <phoneticPr fontId="2"/>
  </si>
  <si>
    <t>医用電子システム・機器</t>
    <rPh sb="0" eb="2">
      <t>イヨウ</t>
    </rPh>
    <rPh sb="2" eb="4">
      <t>デンシ</t>
    </rPh>
    <rPh sb="9" eb="11">
      <t>キキ</t>
    </rPh>
    <phoneticPr fontId="2"/>
  </si>
  <si>
    <t>放射線治療用装置</t>
    <rPh sb="0" eb="3">
      <t>ホウシャセン</t>
    </rPh>
    <rPh sb="3" eb="6">
      <t>チリョウヨウ</t>
    </rPh>
    <rPh sb="6" eb="8">
      <t>ソウチ</t>
    </rPh>
    <phoneticPr fontId="2"/>
  </si>
  <si>
    <t>医薬品及び化学物質ベースの機器</t>
    <rPh sb="0" eb="3">
      <t>イヤクヒン</t>
    </rPh>
    <rPh sb="3" eb="4">
      <t>オヨ</t>
    </rPh>
    <rPh sb="5" eb="7">
      <t>カガク</t>
    </rPh>
    <rPh sb="7" eb="9">
      <t>ブッシツ</t>
    </rPh>
    <rPh sb="13" eb="15">
      <t>キキ</t>
    </rPh>
    <phoneticPr fontId="2"/>
  </si>
  <si>
    <t>ラテックス製品</t>
    <rPh sb="5" eb="7">
      <t>セイヒン</t>
    </rPh>
    <phoneticPr fontId="2"/>
  </si>
  <si>
    <t>滅菌製品・プロセス</t>
    <rPh sb="0" eb="2">
      <t>メッキン</t>
    </rPh>
    <rPh sb="2" eb="4">
      <t>セイヒン</t>
    </rPh>
    <phoneticPr fontId="2"/>
  </si>
  <si>
    <t>BMS/APAC/Japan/HC/005 附属書2</t>
    <rPh sb="22" eb="25">
      <t>フゾクショ</t>
    </rPh>
    <phoneticPr fontId="2"/>
  </si>
  <si>
    <t>厚生労働省による認証業務区分とP-code、Tcode、skill categotyとの関連</t>
    <rPh sb="0" eb="2">
      <t>コウセイ</t>
    </rPh>
    <rPh sb="2" eb="5">
      <t>ロウドウショウ</t>
    </rPh>
    <rPh sb="8" eb="10">
      <t>ニンショウ</t>
    </rPh>
    <rPh sb="10" eb="12">
      <t>ギョウム</t>
    </rPh>
    <rPh sb="12" eb="14">
      <t>クブン</t>
    </rPh>
    <rPh sb="44" eb="46">
      <t>カンレン</t>
    </rPh>
    <phoneticPr fontId="2"/>
  </si>
  <si>
    <t>医療機器</t>
    <rPh sb="0" eb="2">
      <t>イリョウ</t>
    </rPh>
    <rPh sb="2" eb="4">
      <t>キキ</t>
    </rPh>
    <phoneticPr fontId="2"/>
  </si>
  <si>
    <t>JIS T0601-1 適用</t>
    <rPh sb="12" eb="14">
      <t>テキヨウ</t>
    </rPh>
    <phoneticPr fontId="2"/>
  </si>
  <si>
    <t>T37A+T06</t>
  </si>
  <si>
    <t>JIS T0601-1 不適用</t>
    <rPh sb="12" eb="13">
      <t>フ</t>
    </rPh>
    <rPh sb="13" eb="15">
      <t>テキヨウ</t>
    </rPh>
    <phoneticPr fontId="2"/>
  </si>
  <si>
    <t>--</t>
    <phoneticPr fontId="2"/>
  </si>
  <si>
    <t>K,L</t>
    <phoneticPr fontId="2"/>
  </si>
  <si>
    <t>T37D or T37E+T38F</t>
    <phoneticPr fontId="2"/>
  </si>
  <si>
    <t>E,F</t>
    <phoneticPr fontId="2"/>
  </si>
  <si>
    <t>P37/04</t>
  </si>
  <si>
    <t>医用電気機器</t>
    <rPh sb="0" eb="2">
      <t>イヨウ</t>
    </rPh>
    <rPh sb="2" eb="4">
      <t>デンキ</t>
    </rPh>
    <rPh sb="4" eb="6">
      <t>キキ</t>
    </rPh>
    <phoneticPr fontId="2"/>
  </si>
  <si>
    <t>P37/01</t>
  </si>
  <si>
    <t>施設用機器</t>
    <rPh sb="0" eb="3">
      <t>シセツヨウ</t>
    </rPh>
    <rPh sb="3" eb="5">
      <t>キキ</t>
    </rPh>
    <phoneticPr fontId="2"/>
  </si>
  <si>
    <t>P37/01, P37/07</t>
    <phoneticPr fontId="2"/>
  </si>
  <si>
    <t>L (S)</t>
    <phoneticPr fontId="2"/>
  </si>
  <si>
    <t>P37/01, P37/07</t>
  </si>
  <si>
    <t>非能動埋め込み機器</t>
    <rPh sb="0" eb="1">
      <t>ヒ</t>
    </rPh>
    <rPh sb="1" eb="3">
      <t>ノウドウ</t>
    </rPh>
    <rPh sb="3" eb="4">
      <t>ウ</t>
    </rPh>
    <rPh sb="5" eb="6">
      <t>コ</t>
    </rPh>
    <rPh sb="7" eb="9">
      <t>キキ</t>
    </rPh>
    <phoneticPr fontId="2"/>
  </si>
  <si>
    <t>C,D</t>
    <phoneticPr fontId="2"/>
  </si>
  <si>
    <t>眼科及び視覚用機器</t>
    <rPh sb="0" eb="2">
      <t>ガンカ</t>
    </rPh>
    <rPh sb="2" eb="3">
      <t>オヨ</t>
    </rPh>
    <rPh sb="4" eb="6">
      <t>シカク</t>
    </rPh>
    <rPh sb="6" eb="7">
      <t>ヨウ</t>
    </rPh>
    <rPh sb="7" eb="9">
      <t>キキ</t>
    </rPh>
    <phoneticPr fontId="2"/>
  </si>
  <si>
    <t>G, L</t>
    <phoneticPr fontId="2"/>
  </si>
  <si>
    <t>再生使用可能機器</t>
    <rPh sb="0" eb="2">
      <t>サイセイ</t>
    </rPh>
    <rPh sb="2" eb="4">
      <t>シヨウ</t>
    </rPh>
    <rPh sb="4" eb="6">
      <t>カノウ</t>
    </rPh>
    <rPh sb="6" eb="8">
      <t>キキ</t>
    </rPh>
    <phoneticPr fontId="2"/>
  </si>
  <si>
    <t>単回使用機器</t>
    <rPh sb="0" eb="1">
      <t>タン</t>
    </rPh>
    <rPh sb="1" eb="2">
      <t>カイ</t>
    </rPh>
    <rPh sb="2" eb="4">
      <t>シヨウ</t>
    </rPh>
    <rPh sb="4" eb="6">
      <t>キキ</t>
    </rPh>
    <phoneticPr fontId="2"/>
  </si>
  <si>
    <t>E,R</t>
    <phoneticPr fontId="2"/>
  </si>
  <si>
    <t>家庭用マッサージ器、家庭用電気治療器およびその関連機器</t>
    <rPh sb="0" eb="3">
      <t>カテイヨウ</t>
    </rPh>
    <rPh sb="8" eb="9">
      <t>キ</t>
    </rPh>
    <rPh sb="10" eb="13">
      <t>カテイヨウ</t>
    </rPh>
    <rPh sb="13" eb="15">
      <t>デンキ</t>
    </rPh>
    <rPh sb="15" eb="18">
      <t>チリョウキ</t>
    </rPh>
    <rPh sb="23" eb="25">
      <t>カンレン</t>
    </rPh>
    <rPh sb="25" eb="27">
      <t>キキ</t>
    </rPh>
    <phoneticPr fontId="2"/>
  </si>
  <si>
    <t>補聴器</t>
    <rPh sb="0" eb="3">
      <t>ホチョウキ</t>
    </rPh>
    <phoneticPr fontId="2"/>
  </si>
  <si>
    <t>放射線及び画像診断機</t>
    <rPh sb="0" eb="3">
      <t>ホウシャセン</t>
    </rPh>
    <rPh sb="3" eb="4">
      <t>オヨ</t>
    </rPh>
    <rPh sb="5" eb="7">
      <t>ガゾウ</t>
    </rPh>
    <rPh sb="7" eb="9">
      <t>シンダン</t>
    </rPh>
    <rPh sb="9" eb="10">
      <t>キ</t>
    </rPh>
    <phoneticPr fontId="2"/>
  </si>
  <si>
    <t>体外診断医薬品</t>
    <rPh sb="0" eb="2">
      <t>タイガイ</t>
    </rPh>
    <rPh sb="2" eb="4">
      <t>シンダン</t>
    </rPh>
    <rPh sb="4" eb="7">
      <t>イヤクヒン</t>
    </rPh>
    <phoneticPr fontId="2"/>
  </si>
  <si>
    <r>
      <rPr>
        <b/>
        <sz val="10"/>
        <rFont val="Meiryo UI"/>
        <family val="3"/>
        <charset val="128"/>
      </rPr>
      <t>見積書を作成させていただきますので、</t>
    </r>
    <r>
      <rPr>
        <b/>
        <u/>
        <sz val="11"/>
        <color rgb="FFFF0000"/>
        <rFont val="Meiryo UI"/>
        <family val="3"/>
        <charset val="128"/>
      </rPr>
      <t>必要事項</t>
    </r>
    <r>
      <rPr>
        <b/>
        <u/>
        <sz val="11"/>
        <rFont val="Meiryo UI"/>
        <family val="3"/>
        <charset val="128"/>
      </rPr>
      <t>（黄色の項目や該当するシート全て）をご記入下さい。</t>
    </r>
    <r>
      <rPr>
        <b/>
        <sz val="10"/>
        <rFont val="Meiryo UI"/>
        <family val="3"/>
        <charset val="128"/>
      </rPr>
      <t>ご質問等ございましたら、当社にお問い合わせ下さい。　このフォームに提供された情報は機密情報として取り扱います。</t>
    </r>
    <r>
      <rPr>
        <b/>
        <sz val="9"/>
        <rFont val="Meiryo UI"/>
        <family val="3"/>
        <charset val="128"/>
      </rPr>
      <t xml:space="preserve">
</t>
    </r>
    <r>
      <rPr>
        <b/>
        <sz val="8"/>
        <rFont val="Meiryo UI"/>
        <family val="3"/>
        <charset val="128"/>
      </rPr>
      <t xml:space="preserve">
</t>
    </r>
    <r>
      <rPr>
        <b/>
        <sz val="11"/>
        <color rgb="FF002060"/>
        <rFont val="Meiryo UI"/>
        <family val="3"/>
        <charset val="128"/>
      </rPr>
      <t>プロファイルフォーム送付先：JapanMD.Sales@bsigroup.com（Excelファイルのまま添付してお送りください。）</t>
    </r>
    <rPh sb="23" eb="25">
      <t>キイロ</t>
    </rPh>
    <rPh sb="26" eb="28">
      <t>コウモク</t>
    </rPh>
    <rPh sb="29" eb="31">
      <t>ガイトウ</t>
    </rPh>
    <rPh sb="36" eb="37">
      <t>スベ</t>
    </rPh>
    <rPh sb="114" eb="117">
      <t>ソウフサキ</t>
    </rPh>
    <rPh sb="157" eb="159">
      <t>テンプ</t>
    </rPh>
    <rPh sb="162" eb="163">
      <t>オク</t>
    </rPh>
    <phoneticPr fontId="2"/>
  </si>
  <si>
    <t>※の欄は記入もれのないようご注意ください。　</t>
    <phoneticPr fontId="2"/>
  </si>
  <si>
    <t>　業者種</t>
    <rPh sb="1" eb="3">
      <t>ギョウシャ</t>
    </rPh>
    <rPh sb="3" eb="4">
      <t>シュ</t>
    </rPh>
    <phoneticPr fontId="2"/>
  </si>
  <si>
    <t>リストから業者種を選択</t>
    <rPh sb="5" eb="6">
      <t>ギョウ</t>
    </rPh>
    <rPh sb="6" eb="7">
      <t>シャ</t>
    </rPh>
    <rPh sb="7" eb="8">
      <t>シュ</t>
    </rPh>
    <rPh sb="9" eb="11">
      <t>センタク</t>
    </rPh>
    <phoneticPr fontId="2"/>
  </si>
  <si>
    <t>製造販売業者</t>
    <phoneticPr fontId="2"/>
  </si>
  <si>
    <t>選任製造販売業者</t>
    <phoneticPr fontId="2"/>
  </si>
  <si>
    <t>⇐　記入日の記入</t>
    <phoneticPr fontId="2"/>
  </si>
  <si>
    <r>
      <t>　</t>
    </r>
    <r>
      <rPr>
        <b/>
        <sz val="9"/>
        <color theme="1"/>
        <rFont val="Meiryo UI"/>
        <family val="3"/>
        <charset val="128"/>
      </rPr>
      <t>製造販売業者名:</t>
    </r>
    <phoneticPr fontId="2"/>
  </si>
  <si>
    <t>　(和文)</t>
    <phoneticPr fontId="2"/>
  </si>
  <si>
    <t>製造販売業者名を業許可通りに記入</t>
    <phoneticPr fontId="2"/>
  </si>
  <si>
    <t>製造販売業者名を業許可通りに記入</t>
    <rPh sb="0" eb="2">
      <t>セイゾウ</t>
    </rPh>
    <rPh sb="2" eb="4">
      <t>ハンバイ</t>
    </rPh>
    <rPh sb="4" eb="5">
      <t>ギョウ</t>
    </rPh>
    <rPh sb="5" eb="6">
      <t>シャ</t>
    </rPh>
    <rPh sb="6" eb="7">
      <t>メイ</t>
    </rPh>
    <phoneticPr fontId="2"/>
  </si>
  <si>
    <t>　(英文)</t>
    <phoneticPr fontId="2"/>
  </si>
  <si>
    <t>製造販売業者名を英文で記入</t>
    <phoneticPr fontId="2"/>
  </si>
  <si>
    <t>製造販売業者名を英文で記入</t>
    <rPh sb="0" eb="2">
      <t>セイゾウ</t>
    </rPh>
    <rPh sb="2" eb="4">
      <t>ハンバイ</t>
    </rPh>
    <rPh sb="4" eb="6">
      <t>ギョウシャ</t>
    </rPh>
    <rPh sb="6" eb="7">
      <t>メイ</t>
    </rPh>
    <rPh sb="8" eb="10">
      <t>エイブン</t>
    </rPh>
    <phoneticPr fontId="2"/>
  </si>
  <si>
    <t>　製造販売業許可番号：</t>
    <phoneticPr fontId="2"/>
  </si>
  <si>
    <t>製造販売業許可番号を記入(半角)</t>
    <phoneticPr fontId="2"/>
  </si>
  <si>
    <t xml:space="preserve">有効期限 : </t>
    <phoneticPr fontId="2"/>
  </si>
  <si>
    <t>　申請中</t>
    <rPh sb="1" eb="4">
      <t>シンセイチュウ</t>
    </rPh>
    <phoneticPr fontId="2"/>
  </si>
  <si>
    <t>製造販売業許可番号を記入(半角)</t>
    <rPh sb="10" eb="12">
      <t>キニュウ</t>
    </rPh>
    <phoneticPr fontId="2"/>
  </si>
  <si>
    <t>　製造販売業許可区分：</t>
    <phoneticPr fontId="2"/>
  </si>
  <si>
    <t>製造販売業許可区分を選択</t>
    <rPh sb="5" eb="7">
      <t>キョカ</t>
    </rPh>
    <rPh sb="7" eb="9">
      <t>クブン</t>
    </rPh>
    <rPh sb="10" eb="12">
      <t>センタク</t>
    </rPh>
    <phoneticPr fontId="2"/>
  </si>
  <si>
    <t>医療機器製造販売業　第一種</t>
    <phoneticPr fontId="2"/>
  </si>
  <si>
    <t>医療機器製造販売業　第二種</t>
    <phoneticPr fontId="2"/>
  </si>
  <si>
    <t>体外診断用医薬品製造販売業</t>
    <rPh sb="0" eb="2">
      <t>タイガイ</t>
    </rPh>
    <rPh sb="2" eb="5">
      <t>シンダンヨウ</t>
    </rPh>
    <rPh sb="5" eb="8">
      <t>イヤクヒン</t>
    </rPh>
    <rPh sb="8" eb="10">
      <t>セイゾウ</t>
    </rPh>
    <rPh sb="10" eb="13">
      <t>ハンバイギョウ</t>
    </rPh>
    <phoneticPr fontId="2"/>
  </si>
  <si>
    <t>　製造販売業者住所:</t>
    <phoneticPr fontId="2"/>
  </si>
  <si>
    <t>〒　</t>
    <phoneticPr fontId="2"/>
  </si>
  <si>
    <t>郵便番号</t>
    <phoneticPr fontId="2"/>
  </si>
  <si>
    <t>製造販売業者住所を業許可通りに記入</t>
    <phoneticPr fontId="2"/>
  </si>
  <si>
    <t>製造販売業者住所を英文で記入</t>
    <phoneticPr fontId="2"/>
  </si>
  <si>
    <t>製造販売業者住所を英文で記入</t>
    <rPh sb="0" eb="2">
      <t>セイゾウ</t>
    </rPh>
    <rPh sb="2" eb="4">
      <t>ハンバイ</t>
    </rPh>
    <rPh sb="4" eb="6">
      <t>ギョウシャ</t>
    </rPh>
    <rPh sb="6" eb="8">
      <t>ジュウショ</t>
    </rPh>
    <rPh sb="9" eb="11">
      <t>エイブン</t>
    </rPh>
    <phoneticPr fontId="2"/>
  </si>
  <si>
    <r>
      <t xml:space="preserve"> ご担当者氏名</t>
    </r>
    <r>
      <rPr>
        <sz val="9"/>
        <color theme="1"/>
        <rFont val="Meiryo UI"/>
        <family val="3"/>
        <charset val="128"/>
      </rPr>
      <t>：</t>
    </r>
    <phoneticPr fontId="2"/>
  </si>
  <si>
    <t>(漢字)</t>
  </si>
  <si>
    <t>ご担当者氏名を漢字で記入</t>
    <phoneticPr fontId="2"/>
  </si>
  <si>
    <t xml:space="preserve"> 電話番号</t>
    <phoneticPr fontId="2"/>
  </si>
  <si>
    <t>ご担当者電話番号を記入</t>
    <phoneticPr fontId="2"/>
  </si>
  <si>
    <t>ご担当者氏名を漢字で記入</t>
    <rPh sb="7" eb="9">
      <t>カンジ</t>
    </rPh>
    <rPh sb="10" eb="12">
      <t>キニュウ</t>
    </rPh>
    <phoneticPr fontId="2"/>
  </si>
  <si>
    <t>ご担当者電話番号を記入</t>
    <rPh sb="4" eb="6">
      <t>デンワ</t>
    </rPh>
    <rPh sb="6" eb="8">
      <t>バンゴウ</t>
    </rPh>
    <rPh sb="9" eb="11">
      <t>キニュウ</t>
    </rPh>
    <phoneticPr fontId="2"/>
  </si>
  <si>
    <t>(ﾛｰﾏ字)</t>
    <phoneticPr fontId="2"/>
  </si>
  <si>
    <t>ご担当者氏名をローマ字で記入</t>
    <rPh sb="1" eb="3">
      <t>タントウ</t>
    </rPh>
    <rPh sb="3" eb="4">
      <t>シャ</t>
    </rPh>
    <rPh sb="4" eb="6">
      <t>シメイ</t>
    </rPh>
    <rPh sb="10" eb="11">
      <t>ジ</t>
    </rPh>
    <rPh sb="12" eb="14">
      <t>キニュウ</t>
    </rPh>
    <phoneticPr fontId="2"/>
  </si>
  <si>
    <t xml:space="preserve"> ﾌｧｸｽ番号</t>
    <phoneticPr fontId="2"/>
  </si>
  <si>
    <t>ご担当者ファックス番号を記入</t>
    <phoneticPr fontId="2"/>
  </si>
  <si>
    <t>ご担当者ファックス番号を記入</t>
    <rPh sb="9" eb="11">
      <t>バンゴウ</t>
    </rPh>
    <rPh sb="12" eb="14">
      <t>キニュウ</t>
    </rPh>
    <phoneticPr fontId="2"/>
  </si>
  <si>
    <t xml:space="preserve"> ご担当者住所：</t>
    <phoneticPr fontId="2"/>
  </si>
  <si>
    <t>郵便番号</t>
    <rPh sb="0" eb="4">
      <t>ユウビンバンゴウ</t>
    </rPh>
    <phoneticPr fontId="2"/>
  </si>
  <si>
    <t>製販業者と異なる場合のみご記入ください。</t>
    <phoneticPr fontId="2"/>
  </si>
  <si>
    <t>同上</t>
    <rPh sb="0" eb="2">
      <t>ドウジョウ</t>
    </rPh>
    <phoneticPr fontId="2"/>
  </si>
  <si>
    <t>別住所</t>
    <rPh sb="0" eb="1">
      <t>ベツ</t>
    </rPh>
    <rPh sb="1" eb="3">
      <t>ジュウショ</t>
    </rPh>
    <phoneticPr fontId="2"/>
  </si>
  <si>
    <t>製販業者と異なる場合のみご記入ください。</t>
  </si>
  <si>
    <t>ご担当者部署名：</t>
    <phoneticPr fontId="2"/>
  </si>
  <si>
    <t>ご担当者部署を記入</t>
    <phoneticPr fontId="2"/>
  </si>
  <si>
    <t>　役職:</t>
    <phoneticPr fontId="2"/>
  </si>
  <si>
    <t>ご担当者役職を記入</t>
    <phoneticPr fontId="2"/>
  </si>
  <si>
    <t>ご担当者部署を記入</t>
    <rPh sb="7" eb="9">
      <t>キニュウ</t>
    </rPh>
    <phoneticPr fontId="2"/>
  </si>
  <si>
    <t>ご担当者役職を記入</t>
    <rPh sb="4" eb="6">
      <t>ヤクショク</t>
    </rPh>
    <rPh sb="7" eb="9">
      <t>キニュウ</t>
    </rPh>
    <phoneticPr fontId="2"/>
  </si>
  <si>
    <r>
      <rPr>
        <b/>
        <sz val="9"/>
        <color rgb="FF000000"/>
        <rFont val="Meiryo UI"/>
        <family val="3"/>
        <charset val="128"/>
      </rPr>
      <t xml:space="preserve"> 電子メール</t>
    </r>
    <r>
      <rPr>
        <b/>
        <sz val="9"/>
        <color theme="1"/>
        <rFont val="Meiryo UI"/>
        <family val="3"/>
        <charset val="128"/>
      </rPr>
      <t>アドレス</t>
    </r>
    <phoneticPr fontId="2"/>
  </si>
  <si>
    <t>ご担当者メールアドレスを記入</t>
    <phoneticPr fontId="2"/>
  </si>
  <si>
    <t>　ウェブサイト</t>
    <phoneticPr fontId="2"/>
  </si>
  <si>
    <t>ウェブサイトを記入</t>
    <phoneticPr fontId="2"/>
  </si>
  <si>
    <t>ご担当者メールアドレスを記入</t>
    <rPh sb="12" eb="14">
      <t>キニュウ</t>
    </rPh>
    <phoneticPr fontId="2"/>
  </si>
  <si>
    <t>ウェブサイトを記入</t>
    <rPh sb="7" eb="9">
      <t>キニュウ</t>
    </rPh>
    <phoneticPr fontId="2"/>
  </si>
  <si>
    <t>外国指定管理医療機器製造等事業者の詳細</t>
    <phoneticPr fontId="2"/>
  </si>
  <si>
    <t>選任製造販売業者　会社詳細</t>
    <phoneticPr fontId="2"/>
  </si>
  <si>
    <t xml:space="preserve"> Company Name:</t>
    <phoneticPr fontId="2"/>
  </si>
  <si>
    <t>選任製造販売業者である場合、ご記入下さい</t>
    <phoneticPr fontId="2"/>
  </si>
  <si>
    <r>
      <rPr>
        <b/>
        <sz val="9"/>
        <color rgb="FFFF0000"/>
        <rFont val="Meiryo UI"/>
        <family val="3"/>
        <charset val="128"/>
      </rPr>
      <t xml:space="preserve"> </t>
    </r>
    <r>
      <rPr>
        <b/>
        <sz val="9"/>
        <color rgb="FF000000"/>
        <rFont val="Meiryo UI"/>
        <family val="3"/>
        <charset val="128"/>
      </rPr>
      <t>Address:</t>
    </r>
    <phoneticPr fontId="2"/>
  </si>
  <si>
    <t>審査スケジュールについて　</t>
    <phoneticPr fontId="2"/>
  </si>
  <si>
    <r>
      <t xml:space="preserve"> </t>
    </r>
    <r>
      <rPr>
        <b/>
        <sz val="9"/>
        <color rgb="FF000000"/>
        <rFont val="Meiryo UI"/>
        <family val="3"/>
        <charset val="128"/>
      </rPr>
      <t>申請書類一式　発送ご予定日</t>
    </r>
    <phoneticPr fontId="2"/>
  </si>
  <si>
    <t>　未定</t>
    <phoneticPr fontId="2"/>
  </si>
  <si>
    <t>認証に関する情報 / 製品に関する情報</t>
    <phoneticPr fontId="2"/>
  </si>
  <si>
    <r>
      <rPr>
        <b/>
        <sz val="9"/>
        <color rgb="FFFF0000"/>
        <rFont val="Meiryo UI"/>
        <family val="3"/>
        <charset val="128"/>
      </rPr>
      <t xml:space="preserve"> </t>
    </r>
    <r>
      <rPr>
        <b/>
        <sz val="9"/>
        <color theme="1"/>
        <rFont val="Meiryo UI"/>
        <family val="3"/>
        <charset val="128"/>
      </rPr>
      <t>申請種別　：</t>
    </r>
    <phoneticPr fontId="2"/>
  </si>
  <si>
    <t>申請種別をリストから選択</t>
    <rPh sb="0" eb="2">
      <t>シンセイ</t>
    </rPh>
    <rPh sb="2" eb="4">
      <t>シュベツ</t>
    </rPh>
    <rPh sb="10" eb="12">
      <t>センタク</t>
    </rPh>
    <phoneticPr fontId="2"/>
  </si>
  <si>
    <t>認証事項一部変更認証申請　→別紙2・（製造所の変更がある場合）製造所情報もご記入ください</t>
    <rPh sb="31" eb="33">
      <t>セイゾウ</t>
    </rPh>
    <rPh sb="33" eb="34">
      <t>ショ</t>
    </rPh>
    <rPh sb="34" eb="36">
      <t>ジョウホウ</t>
    </rPh>
    <phoneticPr fontId="2"/>
  </si>
  <si>
    <t>新規申請</t>
    <phoneticPr fontId="2"/>
  </si>
  <si>
    <t>新規申請 　複数の一般的名称に該当する場合　→別紙3もご記入ください</t>
    <rPh sb="6" eb="8">
      <t>フクスウ</t>
    </rPh>
    <rPh sb="9" eb="12">
      <t>イッパンテキ</t>
    </rPh>
    <rPh sb="12" eb="14">
      <t>メイショウ</t>
    </rPh>
    <rPh sb="15" eb="17">
      <t>ガイトウ</t>
    </rPh>
    <rPh sb="19" eb="21">
      <t>バアイ</t>
    </rPh>
    <phoneticPr fontId="2"/>
  </si>
  <si>
    <t>クラスアップ申請　→別表番号3-414～3-481が該当</t>
    <rPh sb="10" eb="12">
      <t>ベッピョウ</t>
    </rPh>
    <rPh sb="12" eb="14">
      <t>バンゴウ</t>
    </rPh>
    <rPh sb="26" eb="28">
      <t>ガイトウ</t>
    </rPh>
    <phoneticPr fontId="2"/>
  </si>
  <si>
    <t>認証移行申請</t>
  </si>
  <si>
    <t>一部変更を伴う認証移行申請　→別紙2・（製造所の変更がある場合）製造所情報もご記入ください</t>
    <phoneticPr fontId="2"/>
  </si>
  <si>
    <t>複数販売名申請</t>
    <phoneticPr fontId="2"/>
  </si>
  <si>
    <t>販売名追加申請　→主となる認証書番号を下記販売名の後にご記入ください</t>
    <rPh sb="0" eb="2">
      <t>ハンバイ</t>
    </rPh>
    <rPh sb="2" eb="3">
      <t>メイ</t>
    </rPh>
    <rPh sb="3" eb="5">
      <t>ツイカ</t>
    </rPh>
    <rPh sb="5" eb="7">
      <t>シンセイ</t>
    </rPh>
    <rPh sb="9" eb="10">
      <t>シュ</t>
    </rPh>
    <rPh sb="13" eb="15">
      <t>ニンショウ</t>
    </rPh>
    <rPh sb="15" eb="16">
      <t>ショ</t>
    </rPh>
    <rPh sb="16" eb="18">
      <t>バンゴウ</t>
    </rPh>
    <rPh sb="19" eb="21">
      <t>カキ</t>
    </rPh>
    <rPh sb="21" eb="23">
      <t>ハンバイ</t>
    </rPh>
    <rPh sb="23" eb="24">
      <t>メイ</t>
    </rPh>
    <rPh sb="25" eb="26">
      <t>アト</t>
    </rPh>
    <rPh sb="28" eb="30">
      <t>キニュウ</t>
    </rPh>
    <phoneticPr fontId="2"/>
  </si>
  <si>
    <t>認証機関変更申請</t>
    <rPh sb="0" eb="4">
      <t>ニンショウキカン</t>
    </rPh>
    <rPh sb="4" eb="6">
      <t>ヘンコウ</t>
    </rPh>
    <rPh sb="6" eb="8">
      <t>シンセイ</t>
    </rPh>
    <phoneticPr fontId="2"/>
  </si>
  <si>
    <t xml:space="preserve"> 申請品目の販売名：</t>
    <phoneticPr fontId="2"/>
  </si>
  <si>
    <t>申請品目の販売名をご記入下さい</t>
    <phoneticPr fontId="2"/>
  </si>
  <si>
    <t>申請品目の販売名をご記入下さい</t>
    <rPh sb="10" eb="12">
      <t>キニュウ</t>
    </rPh>
    <rPh sb="12" eb="13">
      <t>クダ</t>
    </rPh>
    <phoneticPr fontId="2"/>
  </si>
  <si>
    <t xml:space="preserve"> 一般的名称　/ JMDN コード：</t>
    <phoneticPr fontId="2"/>
  </si>
  <si>
    <t>一般的名称をご記入下さい</t>
    <phoneticPr fontId="2"/>
  </si>
  <si>
    <t>JMDN(</t>
    <phoneticPr fontId="2"/>
  </si>
  <si>
    <t>JMDN コードをご記入下さい</t>
    <phoneticPr fontId="2"/>
  </si>
  <si>
    <t>)</t>
    <phoneticPr fontId="2"/>
  </si>
  <si>
    <t>一般的名称をご記入下さい</t>
    <rPh sb="7" eb="9">
      <t>キニュウ</t>
    </rPh>
    <rPh sb="9" eb="10">
      <t>クダ</t>
    </rPh>
    <phoneticPr fontId="2"/>
  </si>
  <si>
    <t>JMDN コードをご記入下さい</t>
    <rPh sb="10" eb="12">
      <t>キニュウ</t>
    </rPh>
    <rPh sb="12" eb="13">
      <t>クダ</t>
    </rPh>
    <phoneticPr fontId="2"/>
  </si>
  <si>
    <t xml:space="preserve"> 別表番号：</t>
    <phoneticPr fontId="2"/>
  </si>
  <si>
    <t>厚生労働省告示をリストから選択</t>
    <rPh sb="13" eb="15">
      <t>センタク</t>
    </rPh>
    <phoneticPr fontId="2"/>
  </si>
  <si>
    <t>別表の [</t>
    <phoneticPr fontId="2"/>
  </si>
  <si>
    <t>医療機器の場合
認証基準別表番号を記入</t>
    <phoneticPr fontId="2"/>
  </si>
  <si>
    <t>]</t>
    <phoneticPr fontId="2"/>
  </si>
  <si>
    <t>厚生労働省告示112号(管理医療機器)</t>
    <rPh sb="12" eb="14">
      <t>カンリ</t>
    </rPh>
    <rPh sb="14" eb="16">
      <t>イリョウ</t>
    </rPh>
    <rPh sb="16" eb="18">
      <t>キキ</t>
    </rPh>
    <phoneticPr fontId="2"/>
  </si>
  <si>
    <t>厚生労働省告示112号(高度管理医療機器)</t>
    <rPh sb="12" eb="14">
      <t>コウド</t>
    </rPh>
    <rPh sb="14" eb="16">
      <t>カンリ</t>
    </rPh>
    <rPh sb="16" eb="18">
      <t>イリョウ</t>
    </rPh>
    <rPh sb="18" eb="20">
      <t>キキ</t>
    </rPh>
    <phoneticPr fontId="2"/>
  </si>
  <si>
    <t>厚生労働省告示121号(体外診断医薬品)</t>
    <rPh sb="12" eb="14">
      <t>タイガイ</t>
    </rPh>
    <rPh sb="14" eb="16">
      <t>シンダン</t>
    </rPh>
    <rPh sb="16" eb="19">
      <t>イヤクヒン</t>
    </rPh>
    <phoneticPr fontId="2"/>
  </si>
  <si>
    <t>認証基準別表番号を記入</t>
    <rPh sb="0" eb="2">
      <t>ニンショウ</t>
    </rPh>
    <rPh sb="2" eb="4">
      <t>キジュン</t>
    </rPh>
    <rPh sb="4" eb="6">
      <t>ベッピョウ</t>
    </rPh>
    <rPh sb="6" eb="8">
      <t>バンゴウ</t>
    </rPh>
    <rPh sb="9" eb="11">
      <t>キニュウ</t>
    </rPh>
    <phoneticPr fontId="2"/>
  </si>
  <si>
    <r>
      <t xml:space="preserve">複数の一般的名称
</t>
    </r>
    <r>
      <rPr>
        <sz val="9"/>
        <color theme="1"/>
        <rFont val="Meiryo UI"/>
        <family val="3"/>
        <charset val="128"/>
      </rPr>
      <t xml:space="preserve">
</t>
    </r>
    <r>
      <rPr>
        <b/>
        <u/>
        <sz val="9"/>
        <color theme="1"/>
        <rFont val="Meiryo UI"/>
        <family val="3"/>
        <charset val="128"/>
      </rPr>
      <t>クラスⅡ以上</t>
    </r>
    <r>
      <rPr>
        <sz val="9"/>
        <color theme="1"/>
        <rFont val="Meiryo UI"/>
        <family val="3"/>
        <charset val="128"/>
      </rPr>
      <t xml:space="preserve">の従たる一般的名称が含まれる場合は必ず入力してください。
</t>
    </r>
    <r>
      <rPr>
        <b/>
        <u/>
        <sz val="9"/>
        <color theme="1"/>
        <rFont val="Meiryo UI"/>
        <family val="3"/>
        <charset val="128"/>
      </rPr>
      <t>6つ以上該当する場合</t>
    </r>
    <r>
      <rPr>
        <sz val="9"/>
        <color theme="1"/>
        <rFont val="Meiryo UI"/>
        <family val="3"/>
        <charset val="128"/>
      </rPr>
      <t xml:space="preserve">、もしくは
</t>
    </r>
    <r>
      <rPr>
        <b/>
        <u/>
        <sz val="9"/>
        <color theme="1"/>
        <rFont val="Meiryo UI"/>
        <family val="3"/>
        <charset val="128"/>
      </rPr>
      <t>クラスⅠ</t>
    </r>
    <r>
      <rPr>
        <sz val="9"/>
        <color theme="1"/>
        <rFont val="Meiryo UI"/>
        <family val="3"/>
        <charset val="128"/>
      </rPr>
      <t>の組み合わせがある場合には</t>
    </r>
    <r>
      <rPr>
        <b/>
        <sz val="9"/>
        <color theme="1"/>
        <rFont val="Meiryo UI"/>
        <family val="3"/>
        <charset val="128"/>
      </rPr>
      <t>別紙３</t>
    </r>
    <r>
      <rPr>
        <sz val="9"/>
        <color theme="1"/>
        <rFont val="Meiryo UI"/>
        <family val="3"/>
        <charset val="128"/>
      </rPr>
      <t>にご記載ください。</t>
    </r>
    <rPh sb="0" eb="2">
      <t>フクスウ</t>
    </rPh>
    <rPh sb="3" eb="8">
      <t>イッパンテキメイショウ</t>
    </rPh>
    <rPh sb="14" eb="16">
      <t>イジョウ</t>
    </rPh>
    <rPh sb="17" eb="18">
      <t>ジュウ</t>
    </rPh>
    <rPh sb="20" eb="23">
      <t>イッパンテキ</t>
    </rPh>
    <rPh sb="23" eb="25">
      <t>メイショウ</t>
    </rPh>
    <rPh sb="26" eb="27">
      <t>フク</t>
    </rPh>
    <rPh sb="30" eb="32">
      <t>バアイ</t>
    </rPh>
    <rPh sb="33" eb="34">
      <t>カナラ</t>
    </rPh>
    <rPh sb="35" eb="37">
      <t>ニュウリョク</t>
    </rPh>
    <rPh sb="48" eb="50">
      <t>イジョウ</t>
    </rPh>
    <rPh sb="50" eb="52">
      <t>ガイトウ</t>
    </rPh>
    <rPh sb="54" eb="56">
      <t>バアイ</t>
    </rPh>
    <rPh sb="67" eb="68">
      <t>ク</t>
    </rPh>
    <rPh sb="69" eb="70">
      <t>ア</t>
    </rPh>
    <rPh sb="75" eb="77">
      <t>バアイ</t>
    </rPh>
    <rPh sb="79" eb="81">
      <t>ベッシ</t>
    </rPh>
    <rPh sb="84" eb="86">
      <t>キサイ</t>
    </rPh>
    <phoneticPr fontId="2"/>
  </si>
  <si>
    <t>※未入力のまま、ご申請時に複数一般的名称該当の場合、審査工数が追加されますのでご注意ください。</t>
    <phoneticPr fontId="2"/>
  </si>
  <si>
    <t>（能動医療機器に該当する場合のみ）
認証基準への適合を証明する試験組織：</t>
    <rPh sb="18" eb="20">
      <t>ニンショウ</t>
    </rPh>
    <rPh sb="20" eb="22">
      <t>キジュン</t>
    </rPh>
    <rPh sb="24" eb="26">
      <t>テキゴウ</t>
    </rPh>
    <rPh sb="27" eb="29">
      <t>ショウメイ</t>
    </rPh>
    <rPh sb="31" eb="33">
      <t>シケン</t>
    </rPh>
    <rPh sb="33" eb="35">
      <t>ソシキ</t>
    </rPh>
    <phoneticPr fontId="2"/>
  </si>
  <si>
    <t>試験実施組織の種類を選択</t>
    <rPh sb="0" eb="2">
      <t>シケン</t>
    </rPh>
    <rPh sb="2" eb="4">
      <t>ジッシ</t>
    </rPh>
    <rPh sb="4" eb="6">
      <t>ソシキ</t>
    </rPh>
    <rPh sb="7" eb="9">
      <t>シュルイ</t>
    </rPh>
    <rPh sb="10" eb="12">
      <t>センタク</t>
    </rPh>
    <phoneticPr fontId="2"/>
  </si>
  <si>
    <t>試験機関名を記入</t>
    <phoneticPr fontId="2"/>
  </si>
  <si>
    <t>ISO17025認定試験所（自社認定試験所も含む）</t>
    <rPh sb="8" eb="10">
      <t>ニンテイ</t>
    </rPh>
    <rPh sb="10" eb="12">
      <t>シケン</t>
    </rPh>
    <rPh sb="12" eb="13">
      <t>ショ</t>
    </rPh>
    <rPh sb="14" eb="16">
      <t>ジシャ</t>
    </rPh>
    <rPh sb="16" eb="18">
      <t>ニンテイ</t>
    </rPh>
    <rPh sb="18" eb="20">
      <t>シケン</t>
    </rPh>
    <rPh sb="20" eb="21">
      <t>ジョ</t>
    </rPh>
    <rPh sb="22" eb="23">
      <t>フク</t>
    </rPh>
    <phoneticPr fontId="2"/>
  </si>
  <si>
    <t>試験機関名を記入</t>
    <rPh sb="0" eb="2">
      <t>シケン</t>
    </rPh>
    <rPh sb="2" eb="4">
      <t>キカン</t>
    </rPh>
    <rPh sb="4" eb="5">
      <t>メイ</t>
    </rPh>
    <rPh sb="6" eb="8">
      <t>キニュウ</t>
    </rPh>
    <phoneticPr fontId="2"/>
  </si>
  <si>
    <t>製品群区分：</t>
    <rPh sb="0" eb="3">
      <t>セイヒングン</t>
    </rPh>
    <rPh sb="3" eb="5">
      <t>クブン</t>
    </rPh>
    <phoneticPr fontId="2"/>
  </si>
  <si>
    <t>当該製造所における類似品の回収の有無：（国内外）</t>
    <rPh sb="0" eb="2">
      <t>トウガイ</t>
    </rPh>
    <rPh sb="2" eb="4">
      <t>セイゾウ</t>
    </rPh>
    <rPh sb="4" eb="5">
      <t>ショ</t>
    </rPh>
    <rPh sb="9" eb="11">
      <t>ルイジ</t>
    </rPh>
    <rPh sb="11" eb="12">
      <t>シナ</t>
    </rPh>
    <rPh sb="13" eb="15">
      <t>カイシュウ</t>
    </rPh>
    <rPh sb="16" eb="18">
      <t>ウム</t>
    </rPh>
    <rPh sb="20" eb="23">
      <t>コクナイガイ</t>
    </rPh>
    <phoneticPr fontId="2"/>
  </si>
  <si>
    <t>「あり」の場合は、別紙4をご記入ください</t>
    <rPh sb="5" eb="7">
      <t>バアイ</t>
    </rPh>
    <rPh sb="9" eb="11">
      <t>ベッシ</t>
    </rPh>
    <rPh sb="14" eb="16">
      <t>キニュウ</t>
    </rPh>
    <phoneticPr fontId="2"/>
  </si>
  <si>
    <t>あり</t>
    <phoneticPr fontId="2"/>
  </si>
  <si>
    <t>なし</t>
    <phoneticPr fontId="2"/>
  </si>
  <si>
    <t>高度管理医療機器の場合のみ：生物学的安全性試験施設名（管理医療機器の場合は記載不要です）</t>
    <rPh sb="9" eb="11">
      <t>バアイ</t>
    </rPh>
    <rPh sb="14" eb="18">
      <t>セイブツガクテキ</t>
    </rPh>
    <rPh sb="18" eb="21">
      <t>アンゼンセイ</t>
    </rPh>
    <rPh sb="21" eb="23">
      <t>シケン</t>
    </rPh>
    <rPh sb="23" eb="25">
      <t>シセツ</t>
    </rPh>
    <rPh sb="25" eb="26">
      <t>メイ</t>
    </rPh>
    <rPh sb="27" eb="29">
      <t>カンリ</t>
    </rPh>
    <rPh sb="29" eb="31">
      <t>イリョウ</t>
    </rPh>
    <rPh sb="31" eb="33">
      <t>キキ</t>
    </rPh>
    <rPh sb="34" eb="36">
      <t>バアイ</t>
    </rPh>
    <rPh sb="37" eb="39">
      <t>キサイ</t>
    </rPh>
    <rPh sb="39" eb="41">
      <t>フヨウ</t>
    </rPh>
    <phoneticPr fontId="2"/>
  </si>
  <si>
    <t>施設名を記入</t>
    <rPh sb="0" eb="2">
      <t>シセツ</t>
    </rPh>
    <rPh sb="2" eb="3">
      <t>メイ</t>
    </rPh>
    <phoneticPr fontId="2"/>
  </si>
  <si>
    <t>施設名を記入</t>
    <rPh sb="0" eb="2">
      <t>シセツ</t>
    </rPh>
    <rPh sb="2" eb="3">
      <t>メイ</t>
    </rPh>
    <rPh sb="4" eb="6">
      <t>キニュウ</t>
    </rPh>
    <phoneticPr fontId="2"/>
  </si>
  <si>
    <t>当品目における申請及び品質マネジメントシステムを支援するコンサルタントご利用の有無</t>
    <rPh sb="9" eb="10">
      <t>オヨ</t>
    </rPh>
    <rPh sb="39" eb="41">
      <t>ウム</t>
    </rPh>
    <phoneticPr fontId="2"/>
  </si>
  <si>
    <t>リストから選択</t>
  </si>
  <si>
    <t>コンサルタント会社名を記入</t>
    <rPh sb="7" eb="9">
      <t>カイシャ</t>
    </rPh>
    <phoneticPr fontId="2"/>
  </si>
  <si>
    <t>リストから選択</t>
    <phoneticPr fontId="2"/>
  </si>
  <si>
    <t>コンサルタント担当者名を記入</t>
    <rPh sb="13" eb="14">
      <t>ニュウ</t>
    </rPh>
    <phoneticPr fontId="2"/>
  </si>
  <si>
    <t>コンサルタント担当者名を記入</t>
    <rPh sb="7" eb="9">
      <t>タントウ</t>
    </rPh>
    <rPh sb="9" eb="10">
      <t>シャ</t>
    </rPh>
    <rPh sb="10" eb="11">
      <t>メイ</t>
    </rPh>
    <phoneticPr fontId="2"/>
  </si>
  <si>
    <t>製造所に関する情報</t>
    <rPh sb="4" eb="5">
      <t>カン</t>
    </rPh>
    <phoneticPr fontId="123"/>
  </si>
  <si>
    <t>ご記入方法のお願い：下記の注意事項をご確認の上、必要事項（黄色の項目）をご記入下さい。ご質問等ございましたら、当社にお問い合わせ下さい。</t>
    <rPh sb="1" eb="3">
      <t>キニュウ</t>
    </rPh>
    <rPh sb="3" eb="5">
      <t>ホウホウ</t>
    </rPh>
    <rPh sb="7" eb="8">
      <t>ネガ</t>
    </rPh>
    <rPh sb="10" eb="12">
      <t>カキ</t>
    </rPh>
    <rPh sb="13" eb="17">
      <t>チュウイジコウ</t>
    </rPh>
    <rPh sb="19" eb="21">
      <t>カクニン</t>
    </rPh>
    <rPh sb="22" eb="23">
      <t>ウエ</t>
    </rPh>
    <phoneticPr fontId="2"/>
  </si>
  <si>
    <r>
      <rPr>
        <b/>
        <sz val="10"/>
        <color rgb="FFFF0000"/>
        <rFont val="Meiryo UI"/>
        <family val="3"/>
        <charset val="128"/>
      </rPr>
      <t>※1</t>
    </r>
    <r>
      <rPr>
        <sz val="10"/>
        <rFont val="Meiryo UI"/>
        <family val="3"/>
        <charset val="128"/>
      </rPr>
      <t/>
    </r>
  </si>
  <si>
    <t>新規：今回の申請でQMS調査省略に使う基準適合証・追加的調査結果証明書番号を全てご記載ください。</t>
    <rPh sb="0" eb="2">
      <t>シンキ</t>
    </rPh>
    <rPh sb="12" eb="14">
      <t>チョウサ</t>
    </rPh>
    <rPh sb="14" eb="16">
      <t>ショウリャク</t>
    </rPh>
    <rPh sb="17" eb="18">
      <t>ツカ</t>
    </rPh>
    <phoneticPr fontId="123"/>
  </si>
  <si>
    <t>一変：変更前の基準適合証・追加的調査結果証明書番号を全てご記載ください。</t>
    <rPh sb="0" eb="2">
      <t>イチヘン</t>
    </rPh>
    <rPh sb="3" eb="5">
      <t>ヘンコウ</t>
    </rPh>
    <rPh sb="5" eb="6">
      <t>マエ</t>
    </rPh>
    <rPh sb="7" eb="12">
      <t>キジュ</t>
    </rPh>
    <rPh sb="13" eb="23">
      <t>ツイカテキチョウサケッカショウメイショ</t>
    </rPh>
    <rPh sb="23" eb="25">
      <t>バンゴウ</t>
    </rPh>
    <rPh sb="26" eb="27">
      <t>スベ</t>
    </rPh>
    <rPh sb="29" eb="31">
      <t>キサイ</t>
    </rPh>
    <phoneticPr fontId="123"/>
  </si>
  <si>
    <t>名称</t>
    <rPh sb="0" eb="2">
      <t>メイショウ</t>
    </rPh>
    <phoneticPr fontId="2"/>
  </si>
  <si>
    <t>名称を登録証どおりに記入</t>
    <phoneticPr fontId="2"/>
  </si>
  <si>
    <t>追加的調査が必要な製造所は、ISO13485の取得有無以下の情報もご記入ください。</t>
    <phoneticPr fontId="123"/>
  </si>
  <si>
    <t>所在地</t>
    <rPh sb="0" eb="3">
      <t>ショザイチ</t>
    </rPh>
    <phoneticPr fontId="2"/>
  </si>
  <si>
    <t>所在地を登録証どおりに記入</t>
    <phoneticPr fontId="2"/>
  </si>
  <si>
    <r>
      <rPr>
        <b/>
        <sz val="10"/>
        <color rgb="FFFF0000"/>
        <rFont val="Meiryo UI"/>
        <family val="3"/>
        <charset val="128"/>
      </rPr>
      <t>※2</t>
    </r>
    <r>
      <rPr>
        <sz val="10"/>
        <rFont val="Meiryo UI"/>
        <family val="3"/>
        <charset val="128"/>
      </rPr>
      <t/>
    </r>
  </si>
  <si>
    <t>QMSに変更がない一部変更申請等、基準適合証を活用されないご申請の場合はご提出いただかなくても構いません。</t>
    <rPh sb="4" eb="6">
      <t>ヘンコウ</t>
    </rPh>
    <rPh sb="9" eb="11">
      <t>イチブ</t>
    </rPh>
    <rPh sb="11" eb="13">
      <t>ヘンコウ</t>
    </rPh>
    <rPh sb="13" eb="15">
      <t>シンセイ</t>
    </rPh>
    <rPh sb="15" eb="16">
      <t>ナド</t>
    </rPh>
    <rPh sb="17" eb="22">
      <t>キジュ</t>
    </rPh>
    <rPh sb="23" eb="25">
      <t>カツヨウ</t>
    </rPh>
    <rPh sb="30" eb="32">
      <t>シンセイ</t>
    </rPh>
    <rPh sb="33" eb="35">
      <t>バアイ</t>
    </rPh>
    <rPh sb="37" eb="39">
      <t>テイシュツ</t>
    </rPh>
    <rPh sb="47" eb="48">
      <t>カマ</t>
    </rPh>
    <phoneticPr fontId="123"/>
  </si>
  <si>
    <t>許可番号</t>
    <rPh sb="0" eb="2">
      <t>キョカ</t>
    </rPh>
    <rPh sb="2" eb="4">
      <t>バンゴウ</t>
    </rPh>
    <phoneticPr fontId="2"/>
  </si>
  <si>
    <t>登録番号を記入</t>
    <phoneticPr fontId="2"/>
  </si>
  <si>
    <r>
      <rPr>
        <b/>
        <sz val="10"/>
        <color rgb="FFFF0000"/>
        <rFont val="Meiryo UI"/>
        <family val="3"/>
        <charset val="128"/>
      </rPr>
      <t>※3</t>
    </r>
    <r>
      <rPr>
        <sz val="10"/>
        <rFont val="Meiryo UI"/>
        <family val="3"/>
        <charset val="128"/>
      </rPr>
      <t/>
    </r>
  </si>
  <si>
    <t>有効な基準適合証を以てQMS調査を省略される場合は、基準適合証に記載がある製造所については、「製造工程」「名称」「所在地」「登録番号」のみの記載で構いません。</t>
    <rPh sb="47" eb="49">
      <t>セイゾウ</t>
    </rPh>
    <rPh sb="49" eb="51">
      <t>コウテイ</t>
    </rPh>
    <phoneticPr fontId="123"/>
  </si>
  <si>
    <t>一変：製造所に変更がある場合、こちらは記入必須です。</t>
    <phoneticPr fontId="123"/>
  </si>
  <si>
    <t>一変：「製造方法」及び「製造販売する品目の製造所」の双方に変更なしの場合は、製造所情報は記載いただかなくても構いません。</t>
    <rPh sb="0" eb="2">
      <t>イチヘン</t>
    </rPh>
    <rPh sb="9" eb="10">
      <t>オヨ</t>
    </rPh>
    <rPh sb="26" eb="28">
      <t>ソウホウ</t>
    </rPh>
    <rPh sb="54" eb="55">
      <t>カマ</t>
    </rPh>
    <phoneticPr fontId="123"/>
  </si>
  <si>
    <r>
      <rPr>
        <b/>
        <sz val="10"/>
        <color rgb="FFFF0000"/>
        <rFont val="Meiryo UI"/>
        <family val="3"/>
        <charset val="128"/>
      </rPr>
      <t>※4</t>
    </r>
    <r>
      <rPr>
        <sz val="10"/>
        <rFont val="Meiryo UI"/>
        <family val="3"/>
        <charset val="128"/>
      </rPr>
      <t/>
    </r>
  </si>
  <si>
    <t>今回調査で調査対象となる製造所は「はい(Yes)」をご選択ください。一変の場合は、追加・変更となる製造所に「はい(Yes)」をご選択ください。</t>
    <rPh sb="0" eb="2">
      <t>コンカイ</t>
    </rPh>
    <rPh sb="2" eb="4">
      <t>チョウサ</t>
    </rPh>
    <rPh sb="5" eb="7">
      <t>チョウサ</t>
    </rPh>
    <rPh sb="7" eb="9">
      <t>タイショウ</t>
    </rPh>
    <rPh sb="12" eb="14">
      <t>セイゾウ</t>
    </rPh>
    <rPh sb="14" eb="15">
      <t>ショ</t>
    </rPh>
    <rPh sb="27" eb="29">
      <t>センタク</t>
    </rPh>
    <rPh sb="34" eb="36">
      <t>イチヘン</t>
    </rPh>
    <rPh sb="37" eb="39">
      <t>バアイ</t>
    </rPh>
    <rPh sb="41" eb="43">
      <t>ツイカ</t>
    </rPh>
    <rPh sb="44" eb="46">
      <t>ヘンコウ</t>
    </rPh>
    <rPh sb="49" eb="51">
      <t>セイゾウ</t>
    </rPh>
    <rPh sb="51" eb="52">
      <t>ショ</t>
    </rPh>
    <phoneticPr fontId="123"/>
  </si>
  <si>
    <r>
      <rPr>
        <b/>
        <sz val="10"/>
        <color rgb="FFFF0000"/>
        <rFont val="Meiryo UI"/>
        <family val="3"/>
        <charset val="128"/>
      </rPr>
      <t>※5</t>
    </r>
    <r>
      <rPr>
        <sz val="10"/>
        <rFont val="Meiryo UI"/>
        <family val="3"/>
        <charset val="128"/>
      </rPr>
      <t/>
    </r>
  </si>
  <si>
    <t>許可証・登録証のとおりご記載ください。</t>
    <rPh sb="0" eb="3">
      <t>キョカショウ</t>
    </rPh>
    <rPh sb="4" eb="6">
      <t>トウロク</t>
    </rPh>
    <rPh sb="6" eb="7">
      <t>ショウ</t>
    </rPh>
    <rPh sb="12" eb="14">
      <t>キサイ</t>
    </rPh>
    <phoneticPr fontId="123"/>
  </si>
  <si>
    <r>
      <rPr>
        <b/>
        <sz val="10"/>
        <color rgb="FFFF0000"/>
        <rFont val="Meiryo UI"/>
        <family val="3"/>
        <charset val="128"/>
      </rPr>
      <t>※6</t>
    </r>
    <r>
      <rPr>
        <sz val="10"/>
        <rFont val="Meiryo UI"/>
        <family val="3"/>
        <charset val="128"/>
      </rPr>
      <t/>
    </r>
  </si>
  <si>
    <t>QMS対象人数は、ISO13485を取得している場合は、ご記入いただかなくても問題ございません。</t>
    <phoneticPr fontId="123"/>
  </si>
  <si>
    <r>
      <rPr>
        <b/>
        <sz val="10"/>
        <color rgb="FFFF0000"/>
        <rFont val="Meiryo UI"/>
        <family val="3"/>
        <charset val="128"/>
      </rPr>
      <t>※7</t>
    </r>
    <r>
      <rPr>
        <sz val="10"/>
        <rFont val="Meiryo UI"/>
        <family val="3"/>
        <charset val="128"/>
      </rPr>
      <t/>
    </r>
  </si>
  <si>
    <t>直近のQMS適合性調査の欄は、直近のQMS適合性調査の調査実施者、結果通知書（様式68または様式26）の発行日をご記載ください。</t>
    <phoneticPr fontId="123"/>
  </si>
  <si>
    <r>
      <rPr>
        <b/>
        <sz val="10"/>
        <color rgb="FFFF0000"/>
        <rFont val="Meiryo UI"/>
        <family val="3"/>
        <charset val="128"/>
      </rPr>
      <t>※8</t>
    </r>
    <r>
      <rPr>
        <sz val="10"/>
        <rFont val="Meiryo UI"/>
        <family val="3"/>
        <charset val="128"/>
      </rPr>
      <t/>
    </r>
  </si>
  <si>
    <t>同一の品質マネジメントシステムを複数の製造所において運用されている場合は、元となる一つの製造所等を参照するようご記載ください。</t>
    <phoneticPr fontId="123"/>
  </si>
  <si>
    <t>基準適合証に関する情報</t>
    <rPh sb="0" eb="5">
      <t>キジュ</t>
    </rPh>
    <rPh sb="6" eb="7">
      <t>カン</t>
    </rPh>
    <rPh sb="9" eb="11">
      <t>ジョウホウ</t>
    </rPh>
    <phoneticPr fontId="2"/>
  </si>
  <si>
    <r>
      <t xml:space="preserve">新規：同一の製品群、同一製造所の組み合わせの基準適合証番号等
一変：変更前の基準適合証等
</t>
    </r>
    <r>
      <rPr>
        <b/>
        <sz val="10"/>
        <color rgb="FFFF0000"/>
        <rFont val="Meiryo UI"/>
        <family val="3"/>
        <charset val="128"/>
      </rPr>
      <t>※1</t>
    </r>
    <rPh sb="0" eb="2">
      <t>シンキ</t>
    </rPh>
    <rPh sb="29" eb="30">
      <t>ナド</t>
    </rPh>
    <rPh sb="32" eb="34">
      <t>イチヘン</t>
    </rPh>
    <rPh sb="39" eb="44">
      <t>キジュ</t>
    </rPh>
    <rPh sb="44" eb="45">
      <t>ナド</t>
    </rPh>
    <phoneticPr fontId="2"/>
  </si>
  <si>
    <r>
      <t xml:space="preserve">新規：同一の製品群、同一製造所の組み合わせの基準適合証等の写し（PDF)
一変：変更前の基準適合証等の写し（PDF)
</t>
    </r>
    <r>
      <rPr>
        <b/>
        <sz val="10"/>
        <color rgb="FFFF0000"/>
        <rFont val="Meiryo UI"/>
        <family val="3"/>
        <charset val="128"/>
      </rPr>
      <t>※2</t>
    </r>
    <rPh sb="0" eb="2">
      <t>シンキ</t>
    </rPh>
    <rPh sb="3" eb="5">
      <t>ドウイツ</t>
    </rPh>
    <rPh sb="6" eb="9">
      <t>セイヒングン</t>
    </rPh>
    <rPh sb="10" eb="12">
      <t>ドウイツ</t>
    </rPh>
    <rPh sb="12" eb="14">
      <t>セイゾウ</t>
    </rPh>
    <rPh sb="14" eb="15">
      <t>ショ</t>
    </rPh>
    <rPh sb="16" eb="17">
      <t>ク</t>
    </rPh>
    <rPh sb="18" eb="19">
      <t>ア</t>
    </rPh>
    <rPh sb="22" eb="27">
      <t>キジュ</t>
    </rPh>
    <rPh sb="27" eb="28">
      <t>ナド</t>
    </rPh>
    <rPh sb="29" eb="30">
      <t>ウツ</t>
    </rPh>
    <rPh sb="38" eb="40">
      <t>イチヘン</t>
    </rPh>
    <rPh sb="50" eb="51">
      <t>ナド</t>
    </rPh>
    <phoneticPr fontId="123"/>
  </si>
  <si>
    <t>調査対象</t>
    <rPh sb="0" eb="2">
      <t>チョウサ</t>
    </rPh>
    <rPh sb="2" eb="4">
      <t>タイショウ</t>
    </rPh>
    <phoneticPr fontId="2"/>
  </si>
  <si>
    <t>回答選択</t>
    <rPh sb="0" eb="4">
      <t>カイトウセンタク</t>
    </rPh>
    <phoneticPr fontId="2"/>
  </si>
  <si>
    <t>はい(Yes)</t>
    <phoneticPr fontId="2"/>
  </si>
  <si>
    <t>いいえ(No)</t>
    <phoneticPr fontId="2"/>
  </si>
  <si>
    <t>基準適合証</t>
    <rPh sb="0" eb="5">
      <t>キジュ</t>
    </rPh>
    <phoneticPr fontId="2"/>
  </si>
  <si>
    <t>回答選択</t>
    <rPh sb="0" eb="2">
      <t>カイトウ</t>
    </rPh>
    <rPh sb="2" eb="4">
      <t>センタク</t>
    </rPh>
    <phoneticPr fontId="2"/>
  </si>
  <si>
    <t>例</t>
    <rPh sb="0" eb="1">
      <t>レイ</t>
    </rPh>
    <phoneticPr fontId="123"/>
  </si>
  <si>
    <t>あり</t>
    <phoneticPr fontId="123"/>
  </si>
  <si>
    <t>第AD131000000XXXX号</t>
    <rPh sb="0" eb="1">
      <t>ダイ</t>
    </rPh>
    <rPh sb="16" eb="17">
      <t>ゴウ</t>
    </rPh>
    <phoneticPr fontId="123"/>
  </si>
  <si>
    <t>（PDFにてプロファイルフォームと一緒に提出）</t>
    <rPh sb="17" eb="19">
      <t>イッショ</t>
    </rPh>
    <rPh sb="20" eb="22">
      <t>テイシュツ</t>
    </rPh>
    <phoneticPr fontId="123"/>
  </si>
  <si>
    <t>工程</t>
    <rPh sb="0" eb="2">
      <t>コウテイ</t>
    </rPh>
    <phoneticPr fontId="2"/>
  </si>
  <si>
    <t>設計・組立て・滅菌・保管</t>
    <rPh sb="0" eb="2">
      <t>セッケイ</t>
    </rPh>
    <rPh sb="3" eb="5">
      <t>クミタ</t>
    </rPh>
    <rPh sb="7" eb="9">
      <t>メッキン</t>
    </rPh>
    <rPh sb="10" eb="12">
      <t>ホカン</t>
    </rPh>
    <phoneticPr fontId="48"/>
  </si>
  <si>
    <t>設計・組立て・保管</t>
    <rPh sb="0" eb="2">
      <t>セッケイ</t>
    </rPh>
    <rPh sb="7" eb="9">
      <t>ホカン</t>
    </rPh>
    <phoneticPr fontId="48"/>
  </si>
  <si>
    <t>設計・組立て・滅菌</t>
    <rPh sb="0" eb="2">
      <t>セッケイ</t>
    </rPh>
    <rPh sb="3" eb="5">
      <t>クミタ</t>
    </rPh>
    <rPh sb="7" eb="9">
      <t>メッキン</t>
    </rPh>
    <phoneticPr fontId="48"/>
  </si>
  <si>
    <t>設計・組立て</t>
    <rPh sb="0" eb="2">
      <t>セッケイ</t>
    </rPh>
    <rPh sb="3" eb="5">
      <t>クミタ</t>
    </rPh>
    <phoneticPr fontId="48"/>
  </si>
  <si>
    <t>設計・滅菌・保管</t>
    <rPh sb="0" eb="2">
      <t>セッケイ</t>
    </rPh>
    <rPh sb="3" eb="5">
      <t>メッキン</t>
    </rPh>
    <rPh sb="6" eb="8">
      <t>ホカン</t>
    </rPh>
    <phoneticPr fontId="48"/>
  </si>
  <si>
    <t>設計・滅菌</t>
    <rPh sb="0" eb="2">
      <t>セッケイ</t>
    </rPh>
    <rPh sb="3" eb="5">
      <t>メッキン</t>
    </rPh>
    <phoneticPr fontId="48"/>
  </si>
  <si>
    <t>設計・保管</t>
    <rPh sb="0" eb="2">
      <t>セッケイ</t>
    </rPh>
    <rPh sb="3" eb="5">
      <t>ホカン</t>
    </rPh>
    <phoneticPr fontId="48"/>
  </si>
  <si>
    <t>設計</t>
    <rPh sb="0" eb="2">
      <t>セッケイ</t>
    </rPh>
    <phoneticPr fontId="48"/>
  </si>
  <si>
    <t>組立て・滅菌・保管</t>
    <rPh sb="0" eb="2">
      <t>クミタ</t>
    </rPh>
    <rPh sb="4" eb="6">
      <t>メッキン</t>
    </rPh>
    <rPh sb="7" eb="9">
      <t>ホカン</t>
    </rPh>
    <phoneticPr fontId="48"/>
  </si>
  <si>
    <t>組立て・滅菌</t>
    <rPh sb="0" eb="2">
      <t>クミタ</t>
    </rPh>
    <rPh sb="4" eb="6">
      <t>メッキン</t>
    </rPh>
    <phoneticPr fontId="48"/>
  </si>
  <si>
    <t>組立て・保管</t>
    <rPh sb="0" eb="2">
      <t>クミタ</t>
    </rPh>
    <rPh sb="4" eb="6">
      <t>ホカン</t>
    </rPh>
    <phoneticPr fontId="48"/>
  </si>
  <si>
    <t>主たる組立て</t>
    <rPh sb="0" eb="1">
      <t>シュ</t>
    </rPh>
    <rPh sb="3" eb="5">
      <t>クミタ</t>
    </rPh>
    <phoneticPr fontId="48"/>
  </si>
  <si>
    <t>滅菌・保管</t>
    <rPh sb="0" eb="2">
      <t>メッキン</t>
    </rPh>
    <rPh sb="3" eb="5">
      <t>ホカン</t>
    </rPh>
    <phoneticPr fontId="48"/>
  </si>
  <si>
    <t>滅菌</t>
    <rPh sb="0" eb="2">
      <t>メッキン</t>
    </rPh>
    <phoneticPr fontId="48"/>
  </si>
  <si>
    <t>保管</t>
    <rPh sb="0" eb="2">
      <t>ホカン</t>
    </rPh>
    <phoneticPr fontId="48"/>
  </si>
  <si>
    <t>設計・充填工程・保管</t>
    <rPh sb="0" eb="2">
      <t>セッケイ</t>
    </rPh>
    <rPh sb="3" eb="5">
      <t>ジュウテン</t>
    </rPh>
    <rPh sb="5" eb="7">
      <t>コウテイ</t>
    </rPh>
    <rPh sb="8" eb="10">
      <t>ホカン</t>
    </rPh>
    <phoneticPr fontId="48"/>
  </si>
  <si>
    <t>設計・充填工程</t>
    <rPh sb="0" eb="2">
      <t>セッケイ</t>
    </rPh>
    <rPh sb="3" eb="5">
      <t>ジュウテン</t>
    </rPh>
    <rPh sb="5" eb="7">
      <t>コウテイ</t>
    </rPh>
    <phoneticPr fontId="48"/>
  </si>
  <si>
    <t>充填工程・保管</t>
    <rPh sb="0" eb="2">
      <t>ジュウテン</t>
    </rPh>
    <rPh sb="2" eb="4">
      <t>コウテイ</t>
    </rPh>
    <rPh sb="5" eb="7">
      <t>ホカン</t>
    </rPh>
    <phoneticPr fontId="48"/>
  </si>
  <si>
    <t>充填工程</t>
    <rPh sb="0" eb="2">
      <t>ジュウテン</t>
    </rPh>
    <rPh sb="2" eb="4">
      <t>コウテイ</t>
    </rPh>
    <phoneticPr fontId="48"/>
  </si>
  <si>
    <t>-</t>
    <phoneticPr fontId="123"/>
  </si>
  <si>
    <t>プロファイルフォームと一緒にご提出ください。</t>
    <rPh sb="11" eb="13">
      <t>イッショ</t>
    </rPh>
    <rPh sb="15" eb="17">
      <t>テイシュツ</t>
    </rPh>
    <phoneticPr fontId="123"/>
  </si>
  <si>
    <r>
      <t>製造所に関する情報</t>
    </r>
    <r>
      <rPr>
        <b/>
        <sz val="10"/>
        <color rgb="FFFF0000"/>
        <rFont val="Meiryo UI"/>
        <family val="3"/>
        <charset val="128"/>
      </rPr>
      <t>※3</t>
    </r>
    <phoneticPr fontId="2"/>
  </si>
  <si>
    <t>製造所</t>
    <rPh sb="0" eb="2">
      <t>セイゾウ</t>
    </rPh>
    <rPh sb="2" eb="3">
      <t>ショ</t>
    </rPh>
    <phoneticPr fontId="123"/>
  </si>
  <si>
    <r>
      <t xml:space="preserve">調査対象
</t>
    </r>
    <r>
      <rPr>
        <b/>
        <sz val="10"/>
        <color rgb="FFFF0000"/>
        <rFont val="Meiryo UI"/>
        <family val="3"/>
        <charset val="128"/>
      </rPr>
      <t>※4</t>
    </r>
    <rPh sb="0" eb="2">
      <t>チョウサ</t>
    </rPh>
    <rPh sb="2" eb="4">
      <t>タイショウ</t>
    </rPh>
    <phoneticPr fontId="123"/>
  </si>
  <si>
    <t>製造工程</t>
    <rPh sb="0" eb="2">
      <t>セイゾウ</t>
    </rPh>
    <rPh sb="2" eb="4">
      <t>コウテイ</t>
    </rPh>
    <phoneticPr fontId="123"/>
  </si>
  <si>
    <r>
      <t>名称</t>
    </r>
    <r>
      <rPr>
        <b/>
        <sz val="10"/>
        <color rgb="FFFF0000"/>
        <rFont val="Meiryo UI"/>
        <family val="3"/>
        <charset val="128"/>
      </rPr>
      <t>※5</t>
    </r>
    <rPh sb="0" eb="2">
      <t>メイショウ</t>
    </rPh>
    <phoneticPr fontId="123"/>
  </si>
  <si>
    <r>
      <t>所在地</t>
    </r>
    <r>
      <rPr>
        <b/>
        <sz val="10"/>
        <color rgb="FFFF0000"/>
        <rFont val="Meiryo UI"/>
        <family val="3"/>
        <charset val="128"/>
      </rPr>
      <t>※5</t>
    </r>
    <rPh sb="0" eb="3">
      <t>ショザイチ</t>
    </rPh>
    <phoneticPr fontId="123"/>
  </si>
  <si>
    <r>
      <t>許可/登録番号</t>
    </r>
    <r>
      <rPr>
        <b/>
        <sz val="10"/>
        <color rgb="FFFF0000"/>
        <rFont val="Meiryo UI"/>
        <family val="3"/>
        <charset val="128"/>
      </rPr>
      <t>※5</t>
    </r>
    <rPh sb="0" eb="2">
      <t>キョカ</t>
    </rPh>
    <rPh sb="3" eb="5">
      <t>トウロク</t>
    </rPh>
    <rPh sb="5" eb="7">
      <t>バンゴウ</t>
    </rPh>
    <phoneticPr fontId="123"/>
  </si>
  <si>
    <r>
      <t>QMS対象
従業員数</t>
    </r>
    <r>
      <rPr>
        <b/>
        <sz val="10"/>
        <color rgb="FFFF0000"/>
        <rFont val="Meiryo UI"/>
        <family val="3"/>
        <charset val="128"/>
      </rPr>
      <t>※6</t>
    </r>
    <rPh sb="3" eb="5">
      <t>タイショウ</t>
    </rPh>
    <rPh sb="6" eb="9">
      <t>ジュウギョウイン</t>
    </rPh>
    <rPh sb="9" eb="10">
      <t>スウ</t>
    </rPh>
    <phoneticPr fontId="123"/>
  </si>
  <si>
    <t>ISO13485:2016 or MDSAP取得の有無</t>
    <phoneticPr fontId="2"/>
  </si>
  <si>
    <t>ISO13485 or MDSAP認証機関</t>
    <phoneticPr fontId="123"/>
  </si>
  <si>
    <t>品目及び製造工程がISO or MDSAPスコープの範囲内か</t>
    <phoneticPr fontId="123"/>
  </si>
  <si>
    <t>QMS適合性調査を過去に受審されていますか？</t>
    <rPh sb="3" eb="6">
      <t>テキゴウセイ</t>
    </rPh>
    <rPh sb="6" eb="8">
      <t>チョウサ</t>
    </rPh>
    <rPh sb="9" eb="11">
      <t>カコ</t>
    </rPh>
    <rPh sb="12" eb="14">
      <t>ジュシン</t>
    </rPh>
    <phoneticPr fontId="123"/>
  </si>
  <si>
    <r>
      <t>直近のQMS適合性調査</t>
    </r>
    <r>
      <rPr>
        <b/>
        <sz val="10"/>
        <color rgb="FFFF0000"/>
        <rFont val="Meiryo UI"/>
        <family val="3"/>
        <charset val="128"/>
      </rPr>
      <t>※7</t>
    </r>
    <rPh sb="0" eb="2">
      <t>チョッキン</t>
    </rPh>
    <rPh sb="6" eb="11">
      <t>テキゴウセイチョウサ</t>
    </rPh>
    <phoneticPr fontId="123"/>
  </si>
  <si>
    <r>
      <t>共通する品質マネジメントシステム</t>
    </r>
    <r>
      <rPr>
        <b/>
        <sz val="10"/>
        <color rgb="FFFF0000"/>
        <rFont val="Meiryo UI"/>
        <family val="3"/>
        <charset val="128"/>
      </rPr>
      <t>※8</t>
    </r>
    <rPh sb="0" eb="2">
      <t>キョウツウ</t>
    </rPh>
    <rPh sb="4" eb="6">
      <t>ヒンシツ</t>
    </rPh>
    <phoneticPr fontId="123"/>
  </si>
  <si>
    <t>実地調査</t>
    <rPh sb="0" eb="2">
      <t>ジッチ</t>
    </rPh>
    <rPh sb="2" eb="4">
      <t>チョウサ</t>
    </rPh>
    <phoneticPr fontId="123"/>
  </si>
  <si>
    <t>書面調査</t>
    <rPh sb="0" eb="2">
      <t>ショメン</t>
    </rPh>
    <rPh sb="2" eb="4">
      <t>チョウサ</t>
    </rPh>
    <phoneticPr fontId="123"/>
  </si>
  <si>
    <t>調査実施者</t>
    <phoneticPr fontId="123"/>
  </si>
  <si>
    <t>結果通知書の発行日</t>
    <rPh sb="0" eb="2">
      <t>ケッカ</t>
    </rPh>
    <rPh sb="2" eb="5">
      <t>ツウチショ</t>
    </rPh>
    <rPh sb="6" eb="9">
      <t>ハッコウビ</t>
    </rPh>
    <phoneticPr fontId="123"/>
  </si>
  <si>
    <t>Scppe</t>
    <phoneticPr fontId="2"/>
  </si>
  <si>
    <t>範囲内</t>
    <rPh sb="0" eb="3">
      <t>ハンイナイ</t>
    </rPh>
    <phoneticPr fontId="2"/>
  </si>
  <si>
    <t>範囲外</t>
    <rPh sb="0" eb="2">
      <t>ハンイ</t>
    </rPh>
    <rPh sb="2" eb="3">
      <t>ガイ</t>
    </rPh>
    <phoneticPr fontId="2"/>
  </si>
  <si>
    <t>ISOなし</t>
    <phoneticPr fontId="2"/>
  </si>
  <si>
    <t>はい(Yes)</t>
    <phoneticPr fontId="123"/>
  </si>
  <si>
    <t>設計</t>
    <rPh sb="0" eb="2">
      <t>セッケイ</t>
    </rPh>
    <phoneticPr fontId="123"/>
  </si>
  <si>
    <t>BSIグループジャパン株式会社</t>
    <phoneticPr fontId="123"/>
  </si>
  <si>
    <t>神奈川県横浜市西区みなとみらい3-7-1</t>
    <phoneticPr fontId="123"/>
  </si>
  <si>
    <t>13B1X00000</t>
    <phoneticPr fontId="123"/>
  </si>
  <si>
    <t>はい(Yes)</t>
  </si>
  <si>
    <t>BSIグループジャパン株式会社</t>
    <rPh sb="11" eb="15">
      <t>@k</t>
    </rPh>
    <phoneticPr fontId="123"/>
  </si>
  <si>
    <t>範囲内</t>
  </si>
  <si>
    <t>製造所Aと同じ</t>
    <rPh sb="0" eb="2">
      <t>セイゾウ</t>
    </rPh>
    <rPh sb="2" eb="3">
      <t>ショ</t>
    </rPh>
    <rPh sb="5" eb="6">
      <t>オナ</t>
    </rPh>
    <phoneticPr fontId="123"/>
  </si>
  <si>
    <t>QMS実績</t>
    <rPh sb="3" eb="5">
      <t>ジッセキ</t>
    </rPh>
    <phoneticPr fontId="123"/>
  </si>
  <si>
    <t>製販</t>
    <rPh sb="0" eb="2">
      <t>セイハン</t>
    </rPh>
    <phoneticPr fontId="123"/>
  </si>
  <si>
    <t>外国製造等事業者</t>
    <rPh sb="0" eb="2">
      <t>ガイコク</t>
    </rPh>
    <rPh sb="2" eb="4">
      <t>セイゾウ</t>
    </rPh>
    <rPh sb="4" eb="5">
      <t>トウ</t>
    </rPh>
    <rPh sb="5" eb="8">
      <t>ジギョウシャ</t>
    </rPh>
    <phoneticPr fontId="123"/>
  </si>
  <si>
    <t>A</t>
    <phoneticPr fontId="123"/>
  </si>
  <si>
    <t>名称を登録証どおりに記入</t>
    <phoneticPr fontId="123"/>
  </si>
  <si>
    <t>所在地を登録証どおりに記入</t>
    <phoneticPr fontId="123"/>
  </si>
  <si>
    <t>登録番号を記入</t>
    <phoneticPr fontId="123"/>
  </si>
  <si>
    <t>B</t>
    <phoneticPr fontId="123"/>
  </si>
  <si>
    <t>C</t>
    <phoneticPr fontId="123"/>
  </si>
  <si>
    <t>D</t>
    <phoneticPr fontId="123"/>
  </si>
  <si>
    <t>E</t>
    <phoneticPr fontId="123"/>
  </si>
  <si>
    <t>F</t>
    <phoneticPr fontId="123"/>
  </si>
  <si>
    <t>G</t>
    <phoneticPr fontId="123"/>
  </si>
  <si>
    <t>H</t>
    <phoneticPr fontId="123"/>
  </si>
  <si>
    <t>I</t>
    <phoneticPr fontId="123"/>
  </si>
  <si>
    <t>J</t>
    <phoneticPr fontId="123"/>
  </si>
  <si>
    <t>K</t>
    <phoneticPr fontId="123"/>
  </si>
  <si>
    <t>L</t>
    <phoneticPr fontId="123"/>
  </si>
  <si>
    <t>M</t>
    <phoneticPr fontId="123"/>
  </si>
  <si>
    <t>N</t>
    <phoneticPr fontId="123"/>
  </si>
  <si>
    <t>O</t>
    <phoneticPr fontId="123"/>
  </si>
  <si>
    <t>P</t>
    <phoneticPr fontId="123"/>
  </si>
  <si>
    <t>Q</t>
    <phoneticPr fontId="123"/>
  </si>
  <si>
    <t>R</t>
    <phoneticPr fontId="123"/>
  </si>
  <si>
    <t>S</t>
    <phoneticPr fontId="123"/>
  </si>
  <si>
    <t>T</t>
    <phoneticPr fontId="123"/>
  </si>
  <si>
    <t>U</t>
    <phoneticPr fontId="123"/>
  </si>
  <si>
    <t>V</t>
    <phoneticPr fontId="123"/>
  </si>
  <si>
    <t>W</t>
    <phoneticPr fontId="123"/>
  </si>
  <si>
    <t>X</t>
    <phoneticPr fontId="123"/>
  </si>
  <si>
    <t>Y</t>
    <phoneticPr fontId="123"/>
  </si>
  <si>
    <t>Z</t>
    <phoneticPr fontId="123"/>
  </si>
  <si>
    <r>
      <t>別紙</t>
    </r>
    <r>
      <rPr>
        <b/>
        <sz val="12"/>
        <color theme="1"/>
        <rFont val="Tahoma"/>
        <family val="2"/>
      </rPr>
      <t>1</t>
    </r>
    <r>
      <rPr>
        <b/>
        <sz val="12"/>
        <color theme="1"/>
        <rFont val="Meiryo UI"/>
        <family val="3"/>
        <charset val="128"/>
      </rPr>
      <t>：新規申請時のみ：複数品目同時申請時の品目間の相違内容</t>
    </r>
    <r>
      <rPr>
        <sz val="12"/>
        <color theme="1"/>
        <rFont val="Tahoma"/>
        <family val="2"/>
      </rPr>
      <t xml:space="preserve"> (</t>
    </r>
    <r>
      <rPr>
        <sz val="12"/>
        <color theme="1"/>
        <rFont val="Meiryo UI"/>
        <family val="3"/>
        <charset val="128"/>
      </rPr>
      <t>申請が</t>
    </r>
    <r>
      <rPr>
        <sz val="12"/>
        <color theme="1"/>
        <rFont val="Tahoma"/>
        <family val="2"/>
      </rPr>
      <t>1</t>
    </r>
    <r>
      <rPr>
        <sz val="12"/>
        <color theme="1"/>
        <rFont val="Meiryo UI"/>
        <family val="3"/>
        <charset val="128"/>
      </rPr>
      <t>品目のみの場合はこの別紙のご記入は不要です。</t>
    </r>
    <r>
      <rPr>
        <sz val="12"/>
        <color theme="1"/>
        <rFont val="Tahoma"/>
        <family val="2"/>
      </rPr>
      <t>)</t>
    </r>
    <rPh sb="4" eb="6">
      <t>シンキ</t>
    </rPh>
    <rPh sb="6" eb="9">
      <t>シンセイジ</t>
    </rPh>
    <phoneticPr fontId="2"/>
  </si>
  <si>
    <t>お願い：1ページ目に記載した品目と製造所及び製造フローが異なる場合は、お手数ですがプロファイルフォームを分けてご提出ください</t>
    <rPh sb="1" eb="2">
      <t>ネガ</t>
    </rPh>
    <rPh sb="8" eb="9">
      <t>メ</t>
    </rPh>
    <rPh sb="10" eb="12">
      <t>キサイ</t>
    </rPh>
    <rPh sb="14" eb="16">
      <t>ヒンモク</t>
    </rPh>
    <rPh sb="17" eb="19">
      <t>セイゾウ</t>
    </rPh>
    <rPh sb="19" eb="20">
      <t>ショ</t>
    </rPh>
    <rPh sb="20" eb="21">
      <t>オヨ</t>
    </rPh>
    <rPh sb="22" eb="24">
      <t>セイゾウ</t>
    </rPh>
    <rPh sb="28" eb="29">
      <t>コト</t>
    </rPh>
    <rPh sb="31" eb="33">
      <t>バアイ</t>
    </rPh>
    <rPh sb="36" eb="38">
      <t>テスウ</t>
    </rPh>
    <rPh sb="52" eb="53">
      <t>ワ</t>
    </rPh>
    <rPh sb="56" eb="58">
      <t>テイシュツ</t>
    </rPh>
    <phoneticPr fontId="2"/>
  </si>
  <si>
    <t>品目</t>
  </si>
  <si>
    <t>販売名</t>
    <phoneticPr fontId="2"/>
  </si>
  <si>
    <t>一般的名称</t>
    <rPh sb="0" eb="3">
      <t>イッパンテキ</t>
    </rPh>
    <rPh sb="3" eb="5">
      <t>メイショウ</t>
    </rPh>
    <phoneticPr fontId="2"/>
  </si>
  <si>
    <t>相違内容 / 認証基準への適合を証明する試験組織 など</t>
    <phoneticPr fontId="2"/>
  </si>
  <si>
    <t>記入例</t>
  </si>
  <si>
    <t>ビーエスアイ2005B</t>
    <phoneticPr fontId="2"/>
  </si>
  <si>
    <r>
      <t>品目</t>
    </r>
    <r>
      <rPr>
        <i/>
        <sz val="9"/>
        <color rgb="FF0070C0"/>
        <rFont val="Tahoma"/>
        <family val="2"/>
      </rPr>
      <t>1 (</t>
    </r>
    <r>
      <rPr>
        <i/>
        <sz val="9"/>
        <color rgb="FF0070C0"/>
        <rFont val="Meiryo UI"/>
        <family val="3"/>
        <charset val="128"/>
      </rPr>
      <t>販売名「ビーエスアイ</t>
    </r>
    <r>
      <rPr>
        <i/>
        <sz val="9"/>
        <color rgb="FF0070C0"/>
        <rFont val="Tahoma"/>
        <family val="2"/>
      </rPr>
      <t>2005A</t>
    </r>
    <r>
      <rPr>
        <i/>
        <sz val="9"/>
        <color rgb="FF0070C0"/>
        <rFont val="Meiryo UI"/>
        <family val="3"/>
        <charset val="128"/>
      </rPr>
      <t>」</t>
    </r>
    <r>
      <rPr>
        <i/>
        <sz val="9"/>
        <color rgb="FF0070C0"/>
        <rFont val="Tahoma"/>
        <family val="2"/>
      </rPr>
      <t>)</t>
    </r>
    <r>
      <rPr>
        <i/>
        <sz val="9"/>
        <color rgb="FF0070C0"/>
        <rFont val="Meiryo UI"/>
        <family val="3"/>
        <charset val="128"/>
      </rPr>
      <t>から、付帯的な機能である</t>
    </r>
    <r>
      <rPr>
        <i/>
        <sz val="9"/>
        <color rgb="FF0070C0"/>
        <rFont val="ＭＳ Ｐゴシック"/>
        <family val="3"/>
        <charset val="128"/>
      </rPr>
      <t>○</t>
    </r>
    <r>
      <rPr>
        <i/>
        <sz val="9"/>
        <color rgb="FF0070C0"/>
        <rFont val="ＭＳ Ｐ明朝"/>
        <family val="1"/>
        <charset val="128"/>
      </rPr>
      <t>△■</t>
    </r>
    <r>
      <rPr>
        <i/>
        <sz val="9"/>
        <color rgb="FF0070C0"/>
        <rFont val="Meiryo UI"/>
        <family val="3"/>
        <charset val="128"/>
      </rPr>
      <t>を削除したもの。</t>
    </r>
    <phoneticPr fontId="2"/>
  </si>
  <si>
    <r>
      <t>※</t>
    </r>
    <r>
      <rPr>
        <b/>
        <sz val="11"/>
        <rFont val="Meiryo UI"/>
        <family val="3"/>
        <charset val="128"/>
      </rPr>
      <t>　品目数が多い場合は、行を追加してご記入ください。</t>
    </r>
    <rPh sb="12" eb="13">
      <t>ギョウ</t>
    </rPh>
    <rPh sb="14" eb="16">
      <t>ツイカ</t>
    </rPh>
    <phoneticPr fontId="2"/>
  </si>
  <si>
    <r>
      <t>別紙</t>
    </r>
    <r>
      <rPr>
        <b/>
        <sz val="12"/>
        <color theme="1"/>
        <rFont val="Tahoma"/>
        <family val="2"/>
      </rPr>
      <t>2</t>
    </r>
    <r>
      <rPr>
        <b/>
        <sz val="12"/>
        <color theme="1"/>
        <rFont val="Meiryo UI"/>
        <family val="3"/>
        <charset val="128"/>
      </rPr>
      <t>：認証事項一部変更認証申請：変更内容及び変更理由をご記入下さい。</t>
    </r>
    <r>
      <rPr>
        <sz val="11"/>
        <color theme="1"/>
        <rFont val="Meiryo UI"/>
        <family val="3"/>
        <charset val="128"/>
      </rPr>
      <t>（必要であれば変更内容を説明できるような資料を添付して下さい。）</t>
    </r>
    <phoneticPr fontId="2"/>
  </si>
  <si>
    <t>基となる認証番号</t>
  </si>
  <si>
    <t>変更部分</t>
  </si>
  <si>
    <t>変更前</t>
  </si>
  <si>
    <t>変更後</t>
  </si>
  <si>
    <t>変更理由</t>
  </si>
  <si>
    <r>
      <t>(</t>
    </r>
    <r>
      <rPr>
        <b/>
        <sz val="9"/>
        <rFont val="Meiryo UI"/>
        <family val="3"/>
        <charset val="128"/>
      </rPr>
      <t>製造所の変更、追加も含む</t>
    </r>
    <r>
      <rPr>
        <b/>
        <sz val="9"/>
        <rFont val="Tahoma"/>
        <family val="2"/>
      </rPr>
      <t>)</t>
    </r>
  </si>
  <si>
    <r>
      <t>*</t>
    </r>
    <r>
      <rPr>
        <i/>
        <sz val="10"/>
        <color theme="3" tint="0.39997558519241921"/>
        <rFont val="Meiryo UI"/>
        <family val="3"/>
        <charset val="128"/>
      </rPr>
      <t xml:space="preserve">以下記入例
</t>
    </r>
    <r>
      <rPr>
        <i/>
        <sz val="10"/>
        <color theme="3" tint="0.39997558519241921"/>
        <rFont val="Tahoma"/>
        <family val="2"/>
      </rPr>
      <t>300ADBZX11111000</t>
    </r>
    <rPh sb="3" eb="5">
      <t>キニュウ</t>
    </rPh>
    <phoneticPr fontId="2"/>
  </si>
  <si>
    <r>
      <t>BSI</t>
    </r>
    <r>
      <rPr>
        <i/>
        <sz val="10"/>
        <color theme="3" tint="0.39997558519241921"/>
        <rFont val="ＭＳ Ｐゴシック"/>
        <family val="2"/>
        <charset val="128"/>
      </rPr>
      <t>血圧計</t>
    </r>
    <rPh sb="3" eb="6">
      <t>ケツアツケイ</t>
    </rPh>
    <phoneticPr fontId="2"/>
  </si>
  <si>
    <t>使用目的または効果</t>
    <rPh sb="0" eb="2">
      <t>シヨウ</t>
    </rPh>
    <rPh sb="2" eb="4">
      <t>モクテキ</t>
    </rPh>
    <rPh sb="7" eb="9">
      <t>コウカ</t>
    </rPh>
    <phoneticPr fontId="2"/>
  </si>
  <si>
    <t>変更前の内容を記入してください。
（見積時に変更審査対象が把握できるように製造販売認証書別紙Xのとおりではなく、具体的な概要をご記載いただくようご協力をお願いします。）</t>
    <rPh sb="0" eb="3">
      <t>ヘンコウマエ</t>
    </rPh>
    <rPh sb="4" eb="6">
      <t>ナイヨウ</t>
    </rPh>
    <rPh sb="7" eb="9">
      <t>キニュウ</t>
    </rPh>
    <phoneticPr fontId="2"/>
  </si>
  <si>
    <t>変更後の内容を記入してください。</t>
    <rPh sb="0" eb="2">
      <t>ヘンコウ</t>
    </rPh>
    <rPh sb="2" eb="3">
      <t>ゴ</t>
    </rPh>
    <rPh sb="4" eb="6">
      <t>ナイヨウ</t>
    </rPh>
    <rPh sb="7" eb="9">
      <t>キニュウ</t>
    </rPh>
    <phoneticPr fontId="2"/>
  </si>
  <si>
    <t>変更理由を記入してください。</t>
    <rPh sb="0" eb="4">
      <t>ヘンコウリユウ</t>
    </rPh>
    <rPh sb="5" eb="7">
      <t>キニュウ</t>
    </rPh>
    <phoneticPr fontId="2"/>
  </si>
  <si>
    <t>製造販売する品目の製造所
(主たる組立ての製造所を追加）</t>
    <rPh sb="0" eb="4">
      <t>セイゾウハンバイ</t>
    </rPh>
    <rPh sb="6" eb="8">
      <t>ヒンモク</t>
    </rPh>
    <rPh sb="9" eb="12">
      <t>セイゾウショ</t>
    </rPh>
    <rPh sb="14" eb="15">
      <t>シュ</t>
    </rPh>
    <rPh sb="17" eb="19">
      <t>クミタ</t>
    </rPh>
    <rPh sb="21" eb="24">
      <t>セイゾウショ</t>
    </rPh>
    <rPh sb="25" eb="27">
      <t>ツイカ</t>
    </rPh>
    <phoneticPr fontId="2"/>
  </si>
  <si>
    <t>・主たる組立て
BSI横浜工場(14BZ000000)</t>
    <rPh sb="1" eb="2">
      <t>シュ</t>
    </rPh>
    <rPh sb="4" eb="6">
      <t>クミタ</t>
    </rPh>
    <rPh sb="11" eb="13">
      <t>ヨコハマ</t>
    </rPh>
    <rPh sb="13" eb="15">
      <t>コウジョウ</t>
    </rPh>
    <phoneticPr fontId="2"/>
  </si>
  <si>
    <t>・主たる組立て
BSI横浜工場(14BZ000000)
BSI Mfg Center(BG00000000)</t>
    <rPh sb="1" eb="2">
      <t>シュ</t>
    </rPh>
    <rPh sb="4" eb="6">
      <t>クミタ</t>
    </rPh>
    <rPh sb="11" eb="13">
      <t>ヨコハマ</t>
    </rPh>
    <rPh sb="13" eb="15">
      <t>コウジョウ</t>
    </rPh>
    <phoneticPr fontId="2"/>
  </si>
  <si>
    <r>
      <t>別紙</t>
    </r>
    <r>
      <rPr>
        <b/>
        <sz val="12"/>
        <rFont val="Tahoma"/>
        <family val="2"/>
      </rPr>
      <t>3</t>
    </r>
    <r>
      <rPr>
        <b/>
        <sz val="12"/>
        <rFont val="Meiryo UI"/>
        <family val="3"/>
        <charset val="128"/>
      </rPr>
      <t>：組合せ医療機器、セット･キット品、複数一般的名称に該当する医療機器の場合、ご記入下さい。</t>
    </r>
    <rPh sb="21" eb="23">
      <t>フクスウ</t>
    </rPh>
    <rPh sb="23" eb="26">
      <t>イッパンテキ</t>
    </rPh>
    <rPh sb="26" eb="28">
      <t>メイショウ</t>
    </rPh>
    <rPh sb="29" eb="31">
      <t>ガイトウ</t>
    </rPh>
    <rPh sb="33" eb="35">
      <t>イリョウ</t>
    </rPh>
    <rPh sb="35" eb="37">
      <t>キキ</t>
    </rPh>
    <phoneticPr fontId="2"/>
  </si>
  <si>
    <r>
      <t xml:space="preserve"> </t>
    </r>
    <r>
      <rPr>
        <sz val="10"/>
        <rFont val="Meiryo UI"/>
        <family val="3"/>
        <charset val="128"/>
      </rPr>
      <t>（</t>
    </r>
    <r>
      <rPr>
        <sz val="9"/>
        <rFont val="Meiryo UI"/>
        <family val="3"/>
        <charset val="128"/>
      </rPr>
      <t>組合せ医療機器やセット・キット基準品、複数一般的名称に関する通知等を参照</t>
    </r>
    <r>
      <rPr>
        <sz val="10"/>
        <rFont val="Tahoma"/>
        <family val="2"/>
      </rPr>
      <t>)</t>
    </r>
    <r>
      <rPr>
        <sz val="10"/>
        <rFont val="Meiryo UI"/>
        <family val="3"/>
        <charset val="128"/>
      </rPr>
      <t>　</t>
    </r>
    <rPh sb="17" eb="19">
      <t>キジュン</t>
    </rPh>
    <rPh sb="19" eb="20">
      <t>ヒン</t>
    </rPh>
    <rPh sb="21" eb="23">
      <t>フクスウ</t>
    </rPh>
    <rPh sb="23" eb="26">
      <t>イッパンテキ</t>
    </rPh>
    <rPh sb="26" eb="28">
      <t>メイショウ</t>
    </rPh>
    <rPh sb="29" eb="30">
      <t>カン</t>
    </rPh>
    <rPh sb="32" eb="34">
      <t>ツウチ</t>
    </rPh>
    <rPh sb="34" eb="35">
      <t>トウ</t>
    </rPh>
    <rPh sb="36" eb="38">
      <t>サンショウ</t>
    </rPh>
    <phoneticPr fontId="2"/>
  </si>
  <si>
    <t>＊セット･キット基準品の場合</t>
  </si>
  <si>
    <t>No</t>
  </si>
  <si>
    <r>
      <t>一般的名称</t>
    </r>
    <r>
      <rPr>
        <b/>
        <sz val="9"/>
        <rFont val="Tahoma"/>
        <family val="2"/>
      </rPr>
      <t xml:space="preserve"> </t>
    </r>
    <r>
      <rPr>
        <b/>
        <sz val="9"/>
        <rFont val="Meiryo UI"/>
        <family val="3"/>
        <charset val="128"/>
      </rPr>
      <t>（コード番号）</t>
    </r>
  </si>
  <si>
    <t>別表番号</t>
  </si>
  <si>
    <t>クラス分類</t>
  </si>
  <si>
    <r>
      <t>医療機器</t>
    </r>
    <r>
      <rPr>
        <b/>
        <sz val="9"/>
        <rFont val="Tahoma"/>
        <family val="2"/>
      </rPr>
      <t xml:space="preserve"> </t>
    </r>
    <r>
      <rPr>
        <b/>
        <sz val="9"/>
        <rFont val="Meiryo UI"/>
        <family val="3"/>
        <charset val="128"/>
      </rPr>
      <t>認証番号</t>
    </r>
    <r>
      <rPr>
        <b/>
        <sz val="9"/>
        <rFont val="Tahoma"/>
        <family val="2"/>
      </rPr>
      <t>/</t>
    </r>
    <r>
      <rPr>
        <b/>
        <sz val="9"/>
        <rFont val="Meiryo UI"/>
        <family val="3"/>
        <charset val="128"/>
      </rPr>
      <t>届出番号</t>
    </r>
  </si>
  <si>
    <t>製造販売業者名</t>
  </si>
  <si>
    <t>*以下記入例</t>
    <rPh sb="1" eb="3">
      <t>イカ</t>
    </rPh>
    <rPh sb="3" eb="5">
      <t>キニュウ</t>
    </rPh>
    <rPh sb="5" eb="6">
      <t>レイ</t>
    </rPh>
    <phoneticPr fontId="2"/>
  </si>
  <si>
    <t>カテーテル拡張器（32338000）</t>
    <phoneticPr fontId="2"/>
  </si>
  <si>
    <t>3-396</t>
    <phoneticPr fontId="2"/>
  </si>
  <si>
    <t>Ⅱ</t>
  </si>
  <si>
    <t>222ADBZX11111000</t>
    <phoneticPr fontId="2"/>
  </si>
  <si>
    <t>XXX株式会社</t>
    <rPh sb="3" eb="7">
      <t>@k</t>
    </rPh>
    <phoneticPr fontId="2"/>
  </si>
  <si>
    <t>非血管用ガイドワイヤ（35094022）</t>
    <phoneticPr fontId="2"/>
  </si>
  <si>
    <t>3-79</t>
    <phoneticPr fontId="2"/>
  </si>
  <si>
    <t>21x00BZZ00000001（移行認証品）</t>
    <phoneticPr fontId="2"/>
  </si>
  <si>
    <t>イントロデューサ針（12727020）</t>
    <phoneticPr fontId="2"/>
  </si>
  <si>
    <t>3-391</t>
    <phoneticPr fontId="2"/>
  </si>
  <si>
    <t>未認証（本申請をもって、新規申請）</t>
  </si>
  <si>
    <t>YYY株式会社</t>
    <phoneticPr fontId="2"/>
  </si>
  <si>
    <t>汎用注射筒（13929001）</t>
  </si>
  <si>
    <t>－</t>
  </si>
  <si>
    <t>Ⅰ</t>
  </si>
  <si>
    <t>13B1X00000000xxx</t>
  </si>
  <si>
    <t>JMDN code</t>
    <phoneticPr fontId="2"/>
  </si>
  <si>
    <t>一般的名称 JMDN</t>
    <rPh sb="0" eb="3">
      <t>イッパンテキ</t>
    </rPh>
    <rPh sb="3" eb="5">
      <t>メイショウ</t>
    </rPh>
    <phoneticPr fontId="2"/>
  </si>
  <si>
    <t>呼吸回路除菌用フィルタ</t>
  </si>
  <si>
    <t>単回使用人工鼻用フィルタ</t>
  </si>
  <si>
    <t>超音波プローブ穿刺用キット</t>
  </si>
  <si>
    <t>吸引式組織生検用針キット</t>
  </si>
  <si>
    <t>画像誘引生検キット</t>
  </si>
  <si>
    <t>レーザ照射療法用キット</t>
  </si>
  <si>
    <t>電磁波凝固療法用キット</t>
  </si>
  <si>
    <t>骨髄生検キット</t>
  </si>
  <si>
    <t>腎臓生検キット</t>
  </si>
  <si>
    <t>軟組織生検キット</t>
  </si>
  <si>
    <t>単回使用腰椎穿刺キット</t>
  </si>
  <si>
    <t>単回使用羊水穿刺キット</t>
  </si>
  <si>
    <t>短期的使用経腸栄養キット</t>
  </si>
  <si>
    <t>短期的使用乳児用経腸栄養キット</t>
  </si>
  <si>
    <t>吸引キット</t>
  </si>
  <si>
    <t>上気道用気管切開キット</t>
  </si>
  <si>
    <t>輪状甲状膜切開キット</t>
  </si>
  <si>
    <t>泌尿器用カテーテル挿入・採尿キット</t>
  </si>
  <si>
    <t>間欠泌尿器用カテーテルイントロデューサキット</t>
  </si>
  <si>
    <t>泌尿器用カテーテルイントロデューサキット</t>
  </si>
  <si>
    <t>血管造影キット</t>
  </si>
  <si>
    <t>静脈用カテーテルイントロデューサキット</t>
  </si>
  <si>
    <t>創部用ドレナージキット</t>
  </si>
  <si>
    <t>腹腔胸腔用カテーテルイントロデューサキット</t>
  </si>
  <si>
    <t>動脈採血キット</t>
  </si>
  <si>
    <t>採血ポート付採血キット</t>
  </si>
  <si>
    <t>血液比重検査キット</t>
  </si>
  <si>
    <t>点滴開始キット</t>
  </si>
  <si>
    <t>単回使用手動式バリウム注腸用造影剤注入・排泄キット</t>
  </si>
  <si>
    <t>短期的使用洗浄キット</t>
  </si>
  <si>
    <t>酸素投与キット</t>
  </si>
  <si>
    <t>CPAPキット</t>
  </si>
  <si>
    <t>単回使用自己血回収キット</t>
  </si>
  <si>
    <t>歯科矯正用材料キット</t>
  </si>
  <si>
    <t>歯科用セラミックスキット</t>
  </si>
  <si>
    <t>歯冠用硬質レジンキット</t>
  </si>
  <si>
    <t>歯冠修復物補修用キット</t>
  </si>
  <si>
    <t>義歯床用裏装材キット</t>
  </si>
  <si>
    <t>義歯補修キット</t>
  </si>
  <si>
    <t>歯科用セメントキット</t>
  </si>
  <si>
    <t>歯科用セラミック補修キット</t>
  </si>
  <si>
    <t>歯科用充填材料キット</t>
  </si>
  <si>
    <t>歯科間接修復用コンポジットレジンキット</t>
  </si>
  <si>
    <t>歯科用支台築造材料キット</t>
  </si>
  <si>
    <t>歯科用象牙質接着材キット</t>
  </si>
  <si>
    <t>歯科用仮封材料キット</t>
  </si>
  <si>
    <t>歯科用印象材キット</t>
  </si>
  <si>
    <t>歯科金属接着用キット</t>
  </si>
  <si>
    <t>歯科根管ポスト成形品キット</t>
  </si>
  <si>
    <t>単回使用静脈ライン用マノメータセット</t>
  </si>
  <si>
    <t>単回使用核医学診断用キセノンガス吸入用セット</t>
  </si>
  <si>
    <t>マーカ挿入用セット</t>
  </si>
  <si>
    <t>ブラキセラピー穿刺セット</t>
  </si>
  <si>
    <t>単回使用骨髄採取・移送セット</t>
  </si>
  <si>
    <t>胆道結石除去用カテーテルセット</t>
  </si>
  <si>
    <t>圧力モニタリング用チューブセット</t>
  </si>
  <si>
    <t>輸液・カテーテル用アクセサリーセット</t>
  </si>
  <si>
    <t>輸血・カテーテル用アクセサリーセット</t>
  </si>
  <si>
    <t>子宮マニピュレーションセット</t>
  </si>
  <si>
    <t>採血バッグ付整形外科用排液セット</t>
  </si>
  <si>
    <t>卵巣内容液排出用セット</t>
  </si>
  <si>
    <t>透析用補液洗浄セット</t>
  </si>
  <si>
    <t>電磁波温熱療法用セット</t>
  </si>
  <si>
    <t>採血セット</t>
  </si>
  <si>
    <t>交換輸血用輸血セット</t>
  </si>
  <si>
    <t>輸血セット</t>
  </si>
  <si>
    <t>シングルパック採血セット</t>
  </si>
  <si>
    <t>ダブルパック採血セット</t>
  </si>
  <si>
    <t>トリプルパック採血セット</t>
  </si>
  <si>
    <t>ノンコアリングニードル付静脈内投与セット</t>
  </si>
  <si>
    <t>輸液ポンプ用輸液セット</t>
  </si>
  <si>
    <t>インスリンポンプ用輸液セット</t>
  </si>
  <si>
    <t>自然落下式・ポンプ接続兼用輸液セット</t>
  </si>
  <si>
    <t>静脈圧測定機能付輸液セット</t>
  </si>
  <si>
    <t>造影剤用輸液セット</t>
  </si>
  <si>
    <t>針なし造影剤用輸液セット</t>
  </si>
  <si>
    <t>ポンプ用経腸栄養注入セット</t>
  </si>
  <si>
    <t>血液体液・経腸栄養用注入セット</t>
  </si>
  <si>
    <t>内視鏡用食道静脈瘤結さつセット</t>
  </si>
  <si>
    <t>子宮操作用セット</t>
  </si>
  <si>
    <t>透析開始・終了セット</t>
  </si>
  <si>
    <t>透析用血液回路セット</t>
  </si>
  <si>
    <t>血液回路用モニタリングセット</t>
  </si>
  <si>
    <t>呼吸回路セット</t>
  </si>
  <si>
    <t>麻酔回路セット</t>
  </si>
  <si>
    <t>分娩時処置用具セット</t>
  </si>
  <si>
    <t>REVISION HISTORY</t>
  </si>
  <si>
    <t>Rev No</t>
  </si>
  <si>
    <t>Revision
Date</t>
  </si>
  <si>
    <t>Author</t>
  </si>
  <si>
    <t>Sec. No</t>
  </si>
  <si>
    <t>Brief Description of Change</t>
  </si>
  <si>
    <t>Reina Tanaka</t>
    <phoneticPr fontId="2"/>
  </si>
  <si>
    <t>All</t>
    <phoneticPr fontId="2"/>
  </si>
  <si>
    <r>
      <rPr>
        <sz val="11"/>
        <color theme="1"/>
        <rFont val="Meiryo UI"/>
        <family val="3"/>
        <charset val="128"/>
      </rPr>
      <t>新規作成（以前の管理文書番号：</t>
    </r>
    <r>
      <rPr>
        <sz val="11"/>
        <color theme="1"/>
        <rFont val="Tahoma"/>
        <family val="3"/>
      </rPr>
      <t>BSI-JP-527_11-HC-1120</t>
    </r>
    <r>
      <rPr>
        <sz val="11"/>
        <color theme="1"/>
        <rFont val="Meiryo UI"/>
        <family val="3"/>
        <charset val="128"/>
      </rPr>
      <t xml:space="preserve">）
</t>
    </r>
    <r>
      <rPr>
        <sz val="11"/>
        <color theme="1"/>
        <rFont val="Tahoma"/>
        <family val="2"/>
      </rPr>
      <t>Initial issue (previous controlled document No.: BSI-JP-527_11-HC-1120)</t>
    </r>
    <rPh sb="0" eb="2">
      <t>シンキ</t>
    </rPh>
    <rPh sb="2" eb="4">
      <t>サクセイ</t>
    </rPh>
    <rPh sb="5" eb="7">
      <t>イゼン</t>
    </rPh>
    <rPh sb="8" eb="10">
      <t>カンリ</t>
    </rPh>
    <rPh sb="10" eb="12">
      <t>ブンショ</t>
    </rPh>
    <rPh sb="12" eb="14">
      <t>バンゴウ</t>
    </rPh>
    <phoneticPr fontId="2"/>
  </si>
  <si>
    <t>改訂日</t>
    <phoneticPr fontId="2"/>
  </si>
  <si>
    <r>
      <t>　</t>
    </r>
    <r>
      <rPr>
        <b/>
        <sz val="9"/>
        <color theme="1"/>
        <rFont val="Meiryo UI"/>
        <family val="3"/>
        <charset val="128"/>
      </rPr>
      <t>記入日</t>
    </r>
    <phoneticPr fontId="2"/>
  </si>
  <si>
    <t>C848-1+S916</t>
    <phoneticPr fontId="2"/>
  </si>
  <si>
    <t>C848-2</t>
    <phoneticPr fontId="2"/>
  </si>
  <si>
    <t>←特急審査の場合はプルダウンより選択</t>
    <rPh sb="1" eb="3">
      <t>トッキュウ</t>
    </rPh>
    <rPh sb="3" eb="5">
      <t>シンサ</t>
    </rPh>
    <rPh sb="6" eb="8">
      <t>バアイ</t>
    </rPh>
    <rPh sb="16" eb="18">
      <t>センタク</t>
    </rPh>
    <phoneticPr fontId="2"/>
  </si>
  <si>
    <r>
      <t xml:space="preserve">新規：同一の製品群、同一製造所の組み合わせの基準適合証等をお持ちですか？
一変：変更前の基準適合証等をお持ちですか？
</t>
    </r>
    <r>
      <rPr>
        <sz val="10"/>
        <color theme="1"/>
        <rFont val="Meiryo UI"/>
        <family val="3"/>
        <charset val="128"/>
      </rPr>
      <t>（今回の一部変更申請で基準適合証を活用して製造所に係る変更をされない場合は「なし」をご選択ください。）</t>
    </r>
    <rPh sb="0" eb="2">
      <t>シンキ</t>
    </rPh>
    <rPh sb="16" eb="17">
      <t>ク</t>
    </rPh>
    <rPh sb="18" eb="19">
      <t>ア</t>
    </rPh>
    <rPh sb="27" eb="28">
      <t>ナド</t>
    </rPh>
    <rPh sb="38" eb="40">
      <t>イチヘン</t>
    </rPh>
    <rPh sb="41" eb="43">
      <t>ヘンコウ</t>
    </rPh>
    <rPh sb="43" eb="44">
      <t>マエ</t>
    </rPh>
    <rPh sb="45" eb="50">
      <t>キジュ</t>
    </rPh>
    <rPh sb="53" eb="54">
      <t>モ</t>
    </rPh>
    <rPh sb="64" eb="66">
      <t>イチブ</t>
    </rPh>
    <rPh sb="66" eb="68">
      <t>ヘンコウ</t>
    </rPh>
    <rPh sb="68" eb="70">
      <t>シンセイ</t>
    </rPh>
    <phoneticPr fontId="2"/>
  </si>
  <si>
    <t>新規顧客：11万、新規品目：5万、一変：3万、軽微：最初3万＋1万（2品目以降）</t>
    <phoneticPr fontId="2"/>
  </si>
  <si>
    <t>申込費用：</t>
    <rPh sb="0" eb="2">
      <t>モウシコミ</t>
    </rPh>
    <rPh sb="2" eb="4">
      <t>ヒヨウ</t>
    </rPh>
    <phoneticPr fontId="2"/>
  </si>
  <si>
    <t>数量：</t>
    <rPh sb="0" eb="2">
      <t>スウリョウ</t>
    </rPh>
    <phoneticPr fontId="2"/>
  </si>
  <si>
    <r>
      <t>↓申込費用確認用（</t>
    </r>
    <r>
      <rPr>
        <b/>
        <sz val="11"/>
        <color rgb="FF0066FF"/>
        <rFont val="Meiryo UI"/>
        <family val="3"/>
        <charset val="128"/>
      </rPr>
      <t>青字</t>
    </r>
    <r>
      <rPr>
        <b/>
        <sz val="11"/>
        <rFont val="Meiryo UI"/>
        <family val="3"/>
        <charset val="128"/>
      </rPr>
      <t>：該当分に1を入力、</t>
    </r>
    <r>
      <rPr>
        <b/>
        <sz val="11"/>
        <color rgb="FFC00000"/>
        <rFont val="Meiryo UI"/>
        <family val="3"/>
        <charset val="128"/>
      </rPr>
      <t>赤字</t>
    </r>
    <r>
      <rPr>
        <b/>
        <sz val="11"/>
        <rFont val="Meiryo UI"/>
        <family val="3"/>
        <charset val="128"/>
      </rPr>
      <t>：申込費用合計）</t>
    </r>
    <rPh sb="12" eb="14">
      <t>ガイトウ</t>
    </rPh>
    <rPh sb="14" eb="15">
      <t>ブン</t>
    </rPh>
    <phoneticPr fontId="2"/>
  </si>
  <si>
    <t>構成品の追加による一部変更のため0.5人日追加</t>
    <rPh sb="0" eb="2">
      <t>コウセイ</t>
    </rPh>
    <rPh sb="2" eb="3">
      <t>ヒン</t>
    </rPh>
    <rPh sb="4" eb="6">
      <t>ツイカ</t>
    </rPh>
    <rPh sb="9" eb="11">
      <t>イチブ</t>
    </rPh>
    <rPh sb="11" eb="13">
      <t>ヘンコウ</t>
    </rPh>
    <rPh sb="19" eb="20">
      <t>ニン</t>
    </rPh>
    <rPh sb="20" eb="21">
      <t>ニチ</t>
    </rPh>
    <rPh sb="21" eb="23">
      <t>ツイカ</t>
    </rPh>
    <phoneticPr fontId="2"/>
  </si>
  <si>
    <t>複数の認証基準を有するため上記のとおり1基準毎に各0.5人日追加</t>
    <rPh sb="0" eb="2">
      <t>フクスウ</t>
    </rPh>
    <rPh sb="3" eb="5">
      <t>ニンショウ</t>
    </rPh>
    <rPh sb="5" eb="7">
      <t>キジュン</t>
    </rPh>
    <rPh sb="8" eb="9">
      <t>ユウ</t>
    </rPh>
    <rPh sb="20" eb="22">
      <t>キジュン</t>
    </rPh>
    <rPh sb="22" eb="23">
      <t>ゴト</t>
    </rPh>
    <rPh sb="24" eb="25">
      <t>カク</t>
    </rPh>
    <rPh sb="28" eb="29">
      <t>ニン</t>
    </rPh>
    <rPh sb="29" eb="30">
      <t>ニチ</t>
    </rPh>
    <rPh sb="30" eb="32">
      <t>ツイカ</t>
    </rPh>
    <phoneticPr fontId="2"/>
  </si>
  <si>
    <t>高度管理医療機器のため1.0人日を追加</t>
    <rPh sb="0" eb="2">
      <t>コウド</t>
    </rPh>
    <rPh sb="2" eb="4">
      <t>カンリ</t>
    </rPh>
    <rPh sb="4" eb="6">
      <t>イリョウ</t>
    </rPh>
    <rPh sb="6" eb="8">
      <t>キキ</t>
    </rPh>
    <rPh sb="14" eb="15">
      <t>ニン</t>
    </rPh>
    <rPh sb="15" eb="16">
      <t>ニチ</t>
    </rPh>
    <rPh sb="17" eb="19">
      <t>ツイカ</t>
    </rPh>
    <phoneticPr fontId="2"/>
  </si>
  <si>
    <t>自社試験報告書を含むため0.5人日追加</t>
    <rPh sb="0" eb="2">
      <t>ジシャ</t>
    </rPh>
    <rPh sb="2" eb="4">
      <t>シケン</t>
    </rPh>
    <rPh sb="4" eb="7">
      <t>ホウコクショ</t>
    </rPh>
    <rPh sb="8" eb="9">
      <t>フク</t>
    </rPh>
    <rPh sb="15" eb="16">
      <t>ニン</t>
    </rPh>
    <rPh sb="16" eb="17">
      <t>ニチ</t>
    </rPh>
    <rPh sb="17" eb="19">
      <t>ツイカ</t>
    </rPh>
    <phoneticPr fontId="2"/>
  </si>
  <si>
    <t>新規</t>
    <rPh sb="0" eb="2">
      <t>シンキ</t>
    </rPh>
    <phoneticPr fontId="2"/>
  </si>
  <si>
    <t>新規・一変</t>
    <rPh sb="0" eb="2">
      <t>シンキ</t>
    </rPh>
    <rPh sb="3" eb="4">
      <t>イチ</t>
    </rPh>
    <rPh sb="4" eb="5">
      <t>ヘン</t>
    </rPh>
    <phoneticPr fontId="2"/>
  </si>
  <si>
    <t>一変</t>
    <rPh sb="0" eb="1">
      <t>イチ</t>
    </rPh>
    <rPh sb="1" eb="2">
      <t>ヘン</t>
    </rPh>
    <phoneticPr fontId="2"/>
  </si>
  <si>
    <t>販売名追加申請のため1.0人日、Tコード設定および業務区分資格不問。</t>
    <phoneticPr fontId="2"/>
  </si>
  <si>
    <t>複数販売名申請のため1.0人日。</t>
    <rPh sb="0" eb="2">
      <t>フクスウ</t>
    </rPh>
    <rPh sb="2" eb="4">
      <t>ハンバイ</t>
    </rPh>
    <rPh sb="4" eb="5">
      <t>メイ</t>
    </rPh>
    <rPh sb="5" eb="7">
      <t>シンセイ</t>
    </rPh>
    <rPh sb="13" eb="14">
      <t>ニン</t>
    </rPh>
    <rPh sb="14" eb="15">
      <t>ニチ</t>
    </rPh>
    <phoneticPr fontId="2"/>
  </si>
  <si>
    <t>マル製申請のためSTED0.5人日、Tコード設定および業務区分資格不問。</t>
    <rPh sb="2" eb="3">
      <t>セイ</t>
    </rPh>
    <rPh sb="3" eb="5">
      <t>シンセイ</t>
    </rPh>
    <rPh sb="15" eb="16">
      <t>ニン</t>
    </rPh>
    <rPh sb="16" eb="17">
      <t>ニチ</t>
    </rPh>
    <phoneticPr fontId="2"/>
  </si>
  <si>
    <t>QMS：</t>
    <phoneticPr fontId="2"/>
  </si>
  <si>
    <t>*補足：</t>
    <phoneticPr fontId="2"/>
  </si>
  <si>
    <t>STED：上記レビュー工数による。
QMS：ISO13485取得あり、QMS調査実績ありのため製販書面0.5人日、製造所書面各0.5人日</t>
    <phoneticPr fontId="2"/>
  </si>
  <si>
    <t>製販、製造所A・B・C：</t>
    <rPh sb="0" eb="2">
      <t>セイハン</t>
    </rPh>
    <rPh sb="3" eb="5">
      <t>セイゾウ</t>
    </rPh>
    <rPh sb="5" eb="6">
      <t>ショ</t>
    </rPh>
    <phoneticPr fontId="2"/>
  </si>
  <si>
    <t>製造所A・B・C：</t>
    <rPh sb="0" eb="2">
      <t>セイゾウ</t>
    </rPh>
    <rPh sb="2" eb="3">
      <t>ショ</t>
    </rPh>
    <phoneticPr fontId="2"/>
  </si>
  <si>
    <t>超音波画像診断装置（本体）と同時申請であり、プローブ単体は同時申請の超音波診断装置本体との組合せでも評価されているため、能動新規標準工数3.0－1.5＝1.5人日の審査工数を設定する。
プローブのみで製品が複雑ではなく試験項目も限定的であるため自社試験による工数加算は不要と判断した。</t>
    <rPh sb="79" eb="80">
      <t>ニン</t>
    </rPh>
    <rPh sb="80" eb="81">
      <t>ニチ</t>
    </rPh>
    <phoneticPr fontId="2"/>
  </si>
  <si>
    <t>本体と同時申請されるプローブ</t>
    <rPh sb="0" eb="2">
      <t>ホンタイ</t>
    </rPh>
    <rPh sb="3" eb="5">
      <t>ドウジ</t>
    </rPh>
    <rPh sb="5" eb="7">
      <t>シンセイ</t>
    </rPh>
    <phoneticPr fontId="2"/>
  </si>
  <si>
    <t>備考</t>
    <rPh sb="0" eb="2">
      <t>ビコウ</t>
    </rPh>
    <phoneticPr fontId="2"/>
  </si>
  <si>
    <t>見積根拠</t>
    <rPh sb="0" eb="4">
      <t>ミツモリコンキョ</t>
    </rPh>
    <phoneticPr fontId="2"/>
  </si>
  <si>
    <t>書面</t>
    <rPh sb="0" eb="2">
      <t>ショメン</t>
    </rPh>
    <phoneticPr fontId="2"/>
  </si>
  <si>
    <t>実地(St1+St2)</t>
    <rPh sb="0" eb="2">
      <t>ジッチ</t>
    </rPh>
    <phoneticPr fontId="2"/>
  </si>
  <si>
    <t>実地(St2)</t>
    <rPh sb="0" eb="2">
      <t>ジッチ</t>
    </rPh>
    <phoneticPr fontId="2"/>
  </si>
  <si>
    <t>能動+滅菌を含むため0.5人日追加。</t>
    <rPh sb="0" eb="1">
      <t>ノウ</t>
    </rPh>
    <rPh sb="1" eb="2">
      <t>ドウ</t>
    </rPh>
    <rPh sb="3" eb="5">
      <t>メッキン</t>
    </rPh>
    <rPh sb="6" eb="7">
      <t>フク</t>
    </rPh>
    <rPh sb="13" eb="14">
      <t>ニン</t>
    </rPh>
    <rPh sb="14" eb="15">
      <t>ニチ</t>
    </rPh>
    <rPh sb="15" eb="17">
      <t>ツイカ</t>
    </rPh>
    <phoneticPr fontId="2"/>
  </si>
  <si>
    <t>非能動</t>
    <rPh sb="0" eb="3">
      <t>ヒノウドウ</t>
    </rPh>
    <phoneticPr fontId="2"/>
  </si>
  <si>
    <t>非能動セット品・キット品のため0.5人日追加。</t>
    <rPh sb="0" eb="3">
      <t>ヒノウドウ</t>
    </rPh>
    <rPh sb="6" eb="7">
      <t>ヒン</t>
    </rPh>
    <rPh sb="11" eb="12">
      <t>ヒン</t>
    </rPh>
    <rPh sb="18" eb="19">
      <t>ニン</t>
    </rPh>
    <rPh sb="19" eb="20">
      <t>ニチ</t>
    </rPh>
    <rPh sb="20" eb="22">
      <t>ツイカ</t>
    </rPh>
    <phoneticPr fontId="2"/>
  </si>
  <si>
    <t>能動+滅菌</t>
    <rPh sb="0" eb="2">
      <t>ノウドウ</t>
    </rPh>
    <rPh sb="3" eb="5">
      <t>メッキン</t>
    </rPh>
    <phoneticPr fontId="2"/>
  </si>
  <si>
    <t>共通</t>
    <rPh sb="0" eb="2">
      <t>キョウツウ</t>
    </rPh>
    <phoneticPr fontId="2"/>
  </si>
  <si>
    <t>能動</t>
    <rPh sb="0" eb="2">
      <t>ノウドウ</t>
    </rPh>
    <phoneticPr fontId="2"/>
  </si>
  <si>
    <t>類似品目の同時申請により審査の効率化のため、2品目目以降の工数を各0.5人日削減。</t>
    <rPh sb="0" eb="2">
      <t>ルイジ</t>
    </rPh>
    <rPh sb="2" eb="4">
      <t>ヒンモク</t>
    </rPh>
    <rPh sb="5" eb="7">
      <t>ドウジ</t>
    </rPh>
    <rPh sb="7" eb="9">
      <t>シンセイ</t>
    </rPh>
    <rPh sb="12" eb="14">
      <t>シンサ</t>
    </rPh>
    <rPh sb="15" eb="17">
      <t>コウリツ</t>
    </rPh>
    <rPh sb="17" eb="18">
      <t>カ</t>
    </rPh>
    <rPh sb="23" eb="25">
      <t>ヒンモク</t>
    </rPh>
    <rPh sb="25" eb="26">
      <t>メ</t>
    </rPh>
    <rPh sb="26" eb="28">
      <t>イコウ</t>
    </rPh>
    <rPh sb="29" eb="31">
      <t>コウスウ</t>
    </rPh>
    <rPh sb="32" eb="33">
      <t>カク</t>
    </rPh>
    <rPh sb="36" eb="37">
      <t>ニン</t>
    </rPh>
    <rPh sb="37" eb="38">
      <t>ニチ</t>
    </rPh>
    <rPh sb="38" eb="40">
      <t>サクゲン</t>
    </rPh>
    <phoneticPr fontId="2"/>
  </si>
  <si>
    <t>販売名変更のみのため0.5人日。</t>
    <rPh sb="0" eb="2">
      <t>ハンバイ</t>
    </rPh>
    <rPh sb="2" eb="3">
      <t>メイ</t>
    </rPh>
    <rPh sb="3" eb="5">
      <t>ヘンコウ</t>
    </rPh>
    <rPh sb="13" eb="14">
      <t>ニン</t>
    </rPh>
    <rPh sb="14" eb="15">
      <t>ニチ</t>
    </rPh>
    <phoneticPr fontId="2"/>
  </si>
  <si>
    <t>選択してください。</t>
    <rPh sb="0" eb="2">
      <t>センタク</t>
    </rPh>
    <phoneticPr fontId="2"/>
  </si>
  <si>
    <t>STED：上記レビュー工数による。</t>
    <rPh sb="5" eb="7">
      <t>ジョウキ</t>
    </rPh>
    <rPh sb="11" eb="13">
      <t>コウスウ</t>
    </rPh>
    <phoneticPr fontId="2"/>
  </si>
  <si>
    <t>St1</t>
    <phoneticPr fontId="2"/>
  </si>
  <si>
    <t>St2</t>
    <phoneticPr fontId="2"/>
  </si>
  <si>
    <t>RP</t>
    <phoneticPr fontId="2"/>
  </si>
  <si>
    <t>能動・非能動</t>
    <rPh sb="0" eb="2">
      <t>ノウドウ</t>
    </rPh>
    <rPh sb="3" eb="6">
      <t>ヒノウドウ</t>
    </rPh>
    <phoneticPr fontId="2"/>
  </si>
  <si>
    <t>申請種別</t>
    <rPh sb="0" eb="4">
      <t>シンセイシュベツ</t>
    </rPh>
    <phoneticPr fontId="2"/>
  </si>
  <si>
    <t>製販</t>
    <phoneticPr fontId="2"/>
  </si>
  <si>
    <t>製造所</t>
    <rPh sb="0" eb="3">
      <t>セイゾウショ</t>
    </rPh>
    <phoneticPr fontId="2"/>
  </si>
  <si>
    <t>製造所（設計のみ）</t>
    <rPh sb="0" eb="3">
      <t>セイゾウショ</t>
    </rPh>
    <rPh sb="4" eb="6">
      <t>セッケイ</t>
    </rPh>
    <phoneticPr fontId="2"/>
  </si>
  <si>
    <t>製造所（設計のみ、製販と同一所在地）</t>
    <rPh sb="0" eb="3">
      <t>セイゾウショ</t>
    </rPh>
    <rPh sb="4" eb="6">
      <t>セッケイ</t>
    </rPh>
    <rPh sb="9" eb="11">
      <t>セイハン</t>
    </rPh>
    <rPh sb="12" eb="14">
      <t>ドウイツ</t>
    </rPh>
    <rPh sb="14" eb="17">
      <t>ショザイチ</t>
    </rPh>
    <phoneticPr fontId="2"/>
  </si>
  <si>
    <t>製造所（保管のみ）</t>
    <rPh sb="0" eb="3">
      <t>セイゾウショ</t>
    </rPh>
    <rPh sb="4" eb="6">
      <t>ホカン</t>
    </rPh>
    <phoneticPr fontId="2"/>
  </si>
  <si>
    <t>製造所（製販と同一所在地）</t>
    <rPh sb="0" eb="3">
      <t>セイゾウショ</t>
    </rPh>
    <phoneticPr fontId="2"/>
  </si>
  <si>
    <t>3年以内のQMS実地調査実績ありのため書面各0.5人日。</t>
    <rPh sb="21" eb="22">
      <t>カク</t>
    </rPh>
    <phoneticPr fontId="2"/>
  </si>
  <si>
    <t>加算</t>
    <rPh sb="0" eb="2">
      <t>カサン</t>
    </rPh>
    <phoneticPr fontId="2"/>
  </si>
  <si>
    <t>加算or調査方法変更</t>
    <rPh sb="0" eb="2">
      <t>カサン</t>
    </rPh>
    <rPh sb="4" eb="6">
      <t>チョウサ</t>
    </rPh>
    <rPh sb="6" eb="8">
      <t>ホウホウ</t>
    </rPh>
    <rPh sb="8" eb="10">
      <t>ヘンコウ</t>
    </rPh>
    <phoneticPr fontId="2"/>
  </si>
  <si>
    <t>製販（改正後QMS省令）</t>
    <rPh sb="3" eb="6">
      <t>カイセイゴ</t>
    </rPh>
    <rPh sb="9" eb="11">
      <t>ショウレイ</t>
    </rPh>
    <phoneticPr fontId="2"/>
  </si>
  <si>
    <t>製造所（改正後QMS省令）</t>
    <rPh sb="0" eb="3">
      <t>セイゾウショ</t>
    </rPh>
    <phoneticPr fontId="2"/>
  </si>
  <si>
    <t>製造所（製販と同一所在地+改正後QMS省令）</t>
    <rPh sb="0" eb="3">
      <t>セイゾウショ</t>
    </rPh>
    <phoneticPr fontId="2"/>
  </si>
  <si>
    <t>製造所（設計のみ+改正後QMS省令）</t>
    <rPh sb="0" eb="3">
      <t>セイゾウショ</t>
    </rPh>
    <rPh sb="4" eb="6">
      <t>セッケイ</t>
    </rPh>
    <phoneticPr fontId="2"/>
  </si>
  <si>
    <t>製造所（設計のみ+製販と同一所在地+改正後QMS省令）</t>
    <rPh sb="0" eb="3">
      <t>セイゾウショ</t>
    </rPh>
    <rPh sb="4" eb="6">
      <t>セッケイ</t>
    </rPh>
    <rPh sb="9" eb="11">
      <t>セイハン</t>
    </rPh>
    <rPh sb="12" eb="14">
      <t>ドウイツ</t>
    </rPh>
    <rPh sb="14" eb="17">
      <t>ショザイチ</t>
    </rPh>
    <phoneticPr fontId="2"/>
  </si>
  <si>
    <t>製造所（保管のみ+改正後QMS省令）</t>
    <rPh sb="0" eb="3">
      <t>セイゾウショ</t>
    </rPh>
    <rPh sb="4" eb="6">
      <t>ホカン</t>
    </rPh>
    <phoneticPr fontId="2"/>
  </si>
  <si>
    <t>QMS：有効な基準適合証ありのため、調査不要。</t>
    <rPh sb="4" eb="6">
      <t>ユウコウ</t>
    </rPh>
    <phoneticPr fontId="2"/>
  </si>
  <si>
    <t>←見積根拠をプルダウンより選択。</t>
    <rPh sb="1" eb="5">
      <t>ミツモリコンキョ</t>
    </rPh>
    <rPh sb="13" eb="15">
      <t>センタク</t>
    </rPh>
    <phoneticPr fontId="2"/>
  </si>
  <si>
    <t>←プルダウンより選択。</t>
    <phoneticPr fontId="2"/>
  </si>
  <si>
    <t>ISO 13485取得ありのため書面各0.5人日。</t>
    <rPh sb="18" eb="19">
      <t>カク</t>
    </rPh>
    <phoneticPr fontId="2"/>
  </si>
  <si>
    <t>ISO 13485取得ありのため、MDD下のNBを考慮し書面各0.5人日。</t>
    <rPh sb="30" eb="31">
      <t>カク</t>
    </rPh>
    <phoneticPr fontId="2"/>
  </si>
  <si>
    <t>CEマーキングNBでない審査機関のISO 13485審査の妥当性を確認するために、書面標準工数0.5+過去3年分の審査報告書レビュー工数0.5＝書面1.0人日。</t>
    <phoneticPr fontId="2"/>
  </si>
  <si>
    <t>有効な基準適合証を利用することを条件とし、工数を算出しています。
製造所〇:名称（登録番号）のISO 13485審査報告書につきましては、直近の再認証審査（RA）を含む過去3年分の審査報告書をご提出ください。</t>
    <phoneticPr fontId="2"/>
  </si>
  <si>
    <t>ISO 13485取得あり、今回申請品目はScope範囲外だが同等リスク製品の活動（●●と同じ製品群（●-●-XX）の製品が含まれていること）が確認できるため、書面0.5人日。</t>
    <phoneticPr fontId="2"/>
  </si>
  <si>
    <t>実地(St1+St2)・製造所（製販と同一所在地）(←最後に削除する)：
ISO 13485および3年以内のQMS実地調査実績なしのため、実地調査設定。Stage1実地：1.0人日、実地標準工数（2.0人日）から製販と同一所在地かつ単一QMSのため削減（ー0.5人日）＝Stage2実地：1.5人日。Stage1工数と準備・書類作成工数は製販の工数に包含する。</t>
    <rPh sb="124" eb="126">
      <t>サクゲン</t>
    </rPh>
    <rPh sb="141" eb="143">
      <t>ジッチ</t>
    </rPh>
    <phoneticPr fontId="2"/>
  </si>
  <si>
    <t>ISO 13485のScopeに申請品目が含まれないため書面標準工数0.5に追加確認のための0.5人日を追加し、書面1.0人日</t>
    <rPh sb="16" eb="20">
      <t>シンセイヒンモク</t>
    </rPh>
    <rPh sb="21" eb="22">
      <t>フク</t>
    </rPh>
    <rPh sb="38" eb="40">
      <t>ツイカ</t>
    </rPh>
    <rPh sb="40" eb="42">
      <t>カクニン</t>
    </rPh>
    <rPh sb="49" eb="50">
      <t>ニン</t>
    </rPh>
    <rPh sb="50" eb="51">
      <t>ニチ</t>
    </rPh>
    <rPh sb="52" eb="54">
      <t>ツイカ</t>
    </rPh>
    <rPh sb="56" eb="58">
      <t>ショメン</t>
    </rPh>
    <rPh sb="61" eb="62">
      <t>ニン</t>
    </rPh>
    <rPh sb="62" eb="63">
      <t>ニチ</t>
    </rPh>
    <phoneticPr fontId="2"/>
  </si>
  <si>
    <t>実地(St1+St2)・製造所（設計のみ）(←最後に削除する)：
ISO 13485及び3年以内のQMS実地調査実績なしのため、実地調査設定。Stage1実地：1.0人日、実地標準工数（2.0人日）から活動は設計のみに限定されているため削減（ー1.0人日）＝Stage2実地：1.0人日、準備・書類作成工数：1.0人日を設定する。</t>
    <rPh sb="88" eb="90">
      <t>ジッチ</t>
    </rPh>
    <rPh sb="94" eb="95">
      <t>ニン</t>
    </rPh>
    <rPh sb="95" eb="96">
      <t>ニチ</t>
    </rPh>
    <rPh sb="107" eb="109">
      <t>ニンニチ</t>
    </rPh>
    <rPh sb="129" eb="131">
      <t>サクゲン</t>
    </rPh>
    <rPh sb="157" eb="159">
      <t>ジュンビ</t>
    </rPh>
    <rPh sb="160" eb="162">
      <t>ショルイ</t>
    </rPh>
    <rPh sb="162" eb="164">
      <t>サクセイコウスウニンニチセッテイ</t>
    </rPh>
    <phoneticPr fontId="2"/>
  </si>
  <si>
    <t>実地(St1+St2)・製造所（設計のみ、製販と同一所在地）(←最後に削除する)：
ISO 13485および3年以内のQMS実地調査実績なしのため、実地調査設定。実地標準工数（2.0人日）から製販と同一所在地かつ単一QMSのため削減（ー0.5人日）かつ工程は設計のみのため削減（ー1.0人日）＝Stage2実地：0.5人日。Stage1工数と準備・書類作成工数は製販の工数に包含する。</t>
    <rPh sb="114" eb="116">
      <t>サクゲン</t>
    </rPh>
    <rPh sb="136" eb="138">
      <t>サクゲン</t>
    </rPh>
    <rPh sb="153" eb="155">
      <t>ジッチ</t>
    </rPh>
    <phoneticPr fontId="2"/>
  </si>
  <si>
    <t>実地(St2)・製造所（設計のみ+改正後QMS省令）(←最後に削除する)：
ISO 13485及び3年以内のQMS実地調査実績なしのため、実地調査設定。実地標準工数（2.0人日）から活動は設計のみに限定されているため削減（ー1.0人日）＋QMS省令改正対応確認のための追加工数（+0.5人日）＝Stage2実地：1.5人日、準備・書類作成工数：1.0人日を設定する。QMS調査実績ありのため、QMSの構築は確認済であることを考慮し、Stage1は設定しない。</t>
    <phoneticPr fontId="2"/>
  </si>
  <si>
    <t>実地(St2)・製造所（設計のみ）(←最後に削除する)：
ISO 13485及び3年以内のQMS実地調査実績なしのため、実地調査設定。実地標準工数（2.0人日）から活動は設計のみに限定されているため削減（ー1.0人日）＝Stage2実地：1.0人日、準備・書類作成工数：1.0人日を設定する。QMS調査実績ありのため、QMSの構築は確認済であることを考慮し、Stage1は設定しない。</t>
    <phoneticPr fontId="2"/>
  </si>
  <si>
    <t>実地(St2)・製造所（製販と同一所在地）(←最後に削除する)：
ISO 13485及び3年以内のQMS実地調査実績なしのため、実地調査設定。実地標準工数（2.0人日）から製販と同一所在地かつ単一QMSのため削減（ー0.5人日）＝Stage2実地：1.5人日。準備・書類作成工数は製販の工数に包含する。QMS調査実績ありのため、QMSの構築は確認済であることを考慮し、Stage1は設定しない。</t>
    <phoneticPr fontId="2"/>
  </si>
  <si>
    <t>実地(St2)・製販（改正後QMS省令）(←最後に削除する)：
ISO 13485及び3年以内のQMS実地調査実績なしのため、実地調査設定。実地調査標準工数（1.0人日）＋QMS省令改正対応確認のための追加工数（+0.5人日）＝Stage2：1.5人日、準備・報告書作成工数：1.0人日を設定する。QMS調査実績ありのため、QMSの構築は確認済であることを考慮し、Stage1は設定しない。</t>
    <phoneticPr fontId="2"/>
  </si>
  <si>
    <t>実地(St2)・製造所（製販と同一所在地+改正後QMS省令）(←最後に削除する)：
ISO 13485及び3年以内のQMS実地調査実績なしのため、実地調査設定。実地標準工数（2.0人日）から製販と同一所在地かつ単一QMSのため削減（ー0.5人日）＋QMS省令改正対応確認のための追加工数（+0.5人日）＝Stage2実地：2.0人日。準備・書類作成工数は製販の工数に包含する。QMS調査実績ありのため、QMSの構築は確認済であることを考慮し、Stage1は設定しない。</t>
    <phoneticPr fontId="2"/>
  </si>
  <si>
    <t>能動品目以外のため対象外</t>
    <rPh sb="0" eb="2">
      <t>ノウドウ</t>
    </rPh>
    <rPh sb="2" eb="4">
      <t>ヒンモク</t>
    </rPh>
    <rPh sb="4" eb="6">
      <t>イガイ</t>
    </rPh>
    <rPh sb="9" eb="12">
      <t>タイショウガイ</t>
    </rPh>
    <phoneticPr fontId="2"/>
  </si>
  <si>
    <r>
      <rPr>
        <b/>
        <sz val="10"/>
        <rFont val="Meiryo UI"/>
        <family val="3"/>
        <charset val="128"/>
      </rPr>
      <t>※</t>
    </r>
    <r>
      <rPr>
        <b/>
        <sz val="10"/>
        <color rgb="FFFF0000"/>
        <rFont val="Meiryo UI"/>
        <family val="3"/>
        <charset val="128"/>
      </rPr>
      <t>該当する</t>
    </r>
    <r>
      <rPr>
        <b/>
        <sz val="9"/>
        <rFont val="Meiryo UI"/>
        <family val="3"/>
        <charset val="128"/>
      </rPr>
      <t>製品群（製品群省令別表備考欄番号）、区分（イロハニのうちいずれか</t>
    </r>
    <r>
      <rPr>
        <b/>
        <sz val="9"/>
        <color rgb="FFFF0000"/>
        <rFont val="Meiryo UI"/>
        <family val="3"/>
        <charset val="128"/>
      </rPr>
      <t>該当する1つ</t>
    </r>
    <r>
      <rPr>
        <b/>
        <sz val="9"/>
        <rFont val="Meiryo UI"/>
        <family val="3"/>
        <charset val="128"/>
      </rPr>
      <t>）、細区分（経過措置/一般）を</t>
    </r>
    <r>
      <rPr>
        <b/>
        <sz val="10"/>
        <color rgb="FFFF0000"/>
        <rFont val="Meiryo UI"/>
        <family val="3"/>
        <charset val="128"/>
      </rPr>
      <t>全て</t>
    </r>
    <r>
      <rPr>
        <b/>
        <sz val="9"/>
        <rFont val="Meiryo UI"/>
        <family val="3"/>
        <charset val="128"/>
      </rPr>
      <t>ご記入ください</t>
    </r>
    <rPh sb="1" eb="3">
      <t>ガイトウ</t>
    </rPh>
    <rPh sb="5" eb="8">
      <t>セイヒングン</t>
    </rPh>
    <phoneticPr fontId="2"/>
  </si>
  <si>
    <t>※該当する製品群（製品群省令別表備考欄番号）、区分（イロハニのうちいずれか該当する1つ）、細区分（経過措置/一般）を全てご記入ください</t>
    <rPh sb="5" eb="8">
      <t>セイヒングン</t>
    </rPh>
    <rPh sb="9" eb="12">
      <t>セイヒングン</t>
    </rPh>
    <rPh sb="12" eb="14">
      <t>ショウレイ</t>
    </rPh>
    <rPh sb="14" eb="16">
      <t>ベッピョウ</t>
    </rPh>
    <rPh sb="16" eb="18">
      <t>ビコウ</t>
    </rPh>
    <rPh sb="18" eb="19">
      <t>ラン</t>
    </rPh>
    <rPh sb="19" eb="21">
      <t>バンゴウ</t>
    </rPh>
    <rPh sb="23" eb="25">
      <t>クブン</t>
    </rPh>
    <rPh sb="45" eb="46">
      <t>サイ</t>
    </rPh>
    <rPh sb="46" eb="48">
      <t>クブン</t>
    </rPh>
    <rPh sb="49" eb="51">
      <t>ケイカ</t>
    </rPh>
    <rPh sb="51" eb="53">
      <t>ソチ</t>
    </rPh>
    <rPh sb="54" eb="56">
      <t>イッパン</t>
    </rPh>
    <rPh sb="58" eb="59">
      <t>スベ</t>
    </rPh>
    <rPh sb="61" eb="63">
      <t>キニュウ</t>
    </rPh>
    <phoneticPr fontId="2"/>
  </si>
  <si>
    <t>PMDA</t>
    <phoneticPr fontId="123"/>
  </si>
  <si>
    <t>回収報告書等情報(あれば)
（回収報告書番号、リンク等）</t>
    <rPh sb="0" eb="2">
      <t>カイシュウ</t>
    </rPh>
    <rPh sb="2" eb="6">
      <t>ホウコクショトウ</t>
    </rPh>
    <rPh sb="6" eb="8">
      <t>ジョウホウ</t>
    </rPh>
    <rPh sb="15" eb="22">
      <t>カイシュウホウコクショバンゴウ</t>
    </rPh>
    <rPh sb="26" eb="27">
      <t>ナド</t>
    </rPh>
    <phoneticPr fontId="2"/>
  </si>
  <si>
    <t>回収概要と処置の結果</t>
    <rPh sb="0" eb="2">
      <t>カイシュウ</t>
    </rPh>
    <rPh sb="2" eb="4">
      <t>ガイヨウ</t>
    </rPh>
    <rPh sb="5" eb="7">
      <t>ショチ</t>
    </rPh>
    <rPh sb="8" eb="10">
      <t>ケッカ</t>
    </rPh>
    <phoneticPr fontId="2"/>
  </si>
  <si>
    <t>製販（生物由来）</t>
    <rPh sb="0" eb="2">
      <t>セイハン</t>
    </rPh>
    <rPh sb="3" eb="5">
      <t>セイブツ</t>
    </rPh>
    <rPh sb="5" eb="7">
      <t>ユライ</t>
    </rPh>
    <phoneticPr fontId="2"/>
  </si>
  <si>
    <t>製造所（生物由来）</t>
    <phoneticPr fontId="2"/>
  </si>
  <si>
    <t>実地(St1+St2)・製販(←最後に削除する)：
ISO 13485および3年以内のQMS実地調査実績なしのため、実地調査設定。Stage1実地：1.0人日、Stage2実地：1.0人日、準備・書類作成工数：1.0人日を設定する。</t>
    <rPh sb="16" eb="18">
      <t>サイゴ</t>
    </rPh>
    <rPh sb="19" eb="21">
      <t>サクジョ</t>
    </rPh>
    <rPh sb="71" eb="73">
      <t>ジッチ</t>
    </rPh>
    <rPh sb="77" eb="78">
      <t>ニン</t>
    </rPh>
    <rPh sb="78" eb="79">
      <t>ニチ</t>
    </rPh>
    <rPh sb="86" eb="88">
      <t>ジッチ</t>
    </rPh>
    <rPh sb="92" eb="93">
      <t>ニン</t>
    </rPh>
    <rPh sb="93" eb="94">
      <t>ニチ</t>
    </rPh>
    <rPh sb="95" eb="97">
      <t>ジュンビ</t>
    </rPh>
    <rPh sb="98" eb="100">
      <t>ショルイ</t>
    </rPh>
    <rPh sb="100" eb="102">
      <t>サクセイ</t>
    </rPh>
    <rPh sb="102" eb="104">
      <t>コウスウ</t>
    </rPh>
    <rPh sb="108" eb="109">
      <t>ニン</t>
    </rPh>
    <rPh sb="109" eb="110">
      <t>ニチ</t>
    </rPh>
    <rPh sb="111" eb="113">
      <t>セッテイ</t>
    </rPh>
    <phoneticPr fontId="2"/>
  </si>
  <si>
    <t>実地(St1+St2)・製造所(←最後に削除する)：
ISO 13485および3年以内のQMS実地調査実績なしのため、実地調査設定。Stage1実地：1.0人日、Stage2実地：2.0人日、準備・書類作成工数：1.0人日を設定する。</t>
    <rPh sb="72" eb="74">
      <t>ジッチ</t>
    </rPh>
    <rPh sb="78" eb="79">
      <t>ニン</t>
    </rPh>
    <rPh sb="79" eb="80">
      <t>ニチ</t>
    </rPh>
    <rPh sb="87" eb="89">
      <t>ジッチ</t>
    </rPh>
    <rPh sb="93" eb="94">
      <t>ニン</t>
    </rPh>
    <rPh sb="94" eb="95">
      <t>ニチ</t>
    </rPh>
    <rPh sb="96" eb="98">
      <t>ジュンビ</t>
    </rPh>
    <rPh sb="99" eb="101">
      <t>ショルイ</t>
    </rPh>
    <rPh sb="101" eb="103">
      <t>サクセイ</t>
    </rPh>
    <rPh sb="103" eb="105">
      <t>コウスウ</t>
    </rPh>
    <rPh sb="109" eb="110">
      <t>ニン</t>
    </rPh>
    <rPh sb="110" eb="111">
      <t>ニチ</t>
    </rPh>
    <rPh sb="112" eb="114">
      <t>セッテイ</t>
    </rPh>
    <phoneticPr fontId="2"/>
  </si>
  <si>
    <t>実地(St1+St2)・製販（生物由来）(←最後に削除する)：
ISO 13485および3年以内のQMS実地調査実績なしのため、実地調査設定。Stage1実地：1.0人日、実地調査標準工数（1.0人日）＋生物由来医療機器等確認のための追加工数（+0.5人日）＝Stage2：1.5人日、準備・報告書作成工数：1.0人日を設定する。</t>
    <rPh sb="15" eb="19">
      <t>セイブツユライ</t>
    </rPh>
    <rPh sb="22" eb="24">
      <t>サイゴ</t>
    </rPh>
    <rPh sb="25" eb="27">
      <t>サクジョ</t>
    </rPh>
    <rPh sb="77" eb="79">
      <t>ジッチ</t>
    </rPh>
    <rPh sb="83" eb="84">
      <t>ニン</t>
    </rPh>
    <rPh sb="84" eb="85">
      <t>ニチ</t>
    </rPh>
    <rPh sb="102" eb="104">
      <t>セイブツ</t>
    </rPh>
    <rPh sb="104" eb="106">
      <t>ユライ</t>
    </rPh>
    <rPh sb="106" eb="108">
      <t>イリョウ</t>
    </rPh>
    <rPh sb="108" eb="110">
      <t>キキ</t>
    </rPh>
    <rPh sb="110" eb="111">
      <t>トウ</t>
    </rPh>
    <rPh sb="111" eb="113">
      <t>カクニン</t>
    </rPh>
    <phoneticPr fontId="2"/>
  </si>
  <si>
    <t>実地(St1+St2)・製造所（製販と同一所在地）(←最後に削除する)：
ISO 13485および3年以内のQMS実地調査実績なしのため、実地調査設定。Stage1実地：1.0人日、実地調査標準工数（2.0人日）＋生物由来医療機器等確認のための追加工数（+0.5人日）＝Stage2：2.5人日、準備・報告書作成工数：1.0人日を設定する。</t>
    <phoneticPr fontId="2"/>
  </si>
  <si>
    <t>実地(St2)・製販(←最後に削除する)：
ISO 13485および3年以内のQMS実地調査実績なしのため、、実地調査設定。Stage2実地調査標準工数：1.0人日、準備・書類作成工数：1.0人日を設定する。QMS調査実績ありのため、QMSの構築は確認済であることを考慮し、Stage1は設定しない。</t>
    <phoneticPr fontId="2"/>
  </si>
  <si>
    <t>実地(St2)・製造所(←最後に削除する)：
ISO 13485及び3年以内のQMS実地調査実績なしのため、、実地調査設定。Stage2実地：2.0人日、準備・書類作成工数：1.0人日を設定する。QMS調査実績ありのため、QMSの構築は確認済であることを考慮し、Stage1は設定しない。</t>
    <rPh sb="68" eb="70">
      <t>ジッチ</t>
    </rPh>
    <rPh sb="74" eb="75">
      <t>ニン</t>
    </rPh>
    <rPh sb="75" eb="76">
      <t>ニチ</t>
    </rPh>
    <rPh sb="77" eb="79">
      <t>ジュンビ</t>
    </rPh>
    <rPh sb="80" eb="82">
      <t>ショルイ</t>
    </rPh>
    <rPh sb="82" eb="84">
      <t>サクセイ</t>
    </rPh>
    <rPh sb="84" eb="86">
      <t>コウスウ</t>
    </rPh>
    <rPh sb="90" eb="91">
      <t>ニン</t>
    </rPh>
    <rPh sb="91" eb="92">
      <t>ニチ</t>
    </rPh>
    <rPh sb="93" eb="95">
      <t>セッテイ</t>
    </rPh>
    <phoneticPr fontId="2"/>
  </si>
  <si>
    <t>実地(St2)・製造所（改正後QMS省令）(←最後に削除する)：
ISO 13485及び3年以内のQMS実地調査実績なしのため、、実地調査設定。実地調査標準工数（2.0人日）＋QMS省令改正対応確認のための追加工数（+0.5人日）＝Stage2：2.5人日、準備・報告書作成工数：1.0人日を設定する。QMS調査実績ありのため、QMSの構築は確認済であることを考慮し、Stage1は設定しない。</t>
    <phoneticPr fontId="2"/>
  </si>
  <si>
    <t>実地(St2)・製造所（保管のみ）(←最後に削除する)：
ISO 13485及び3年以内のQMS実地調査実績なしのため、実地調査設定。活動は保管のみに限定されているため、Stage2実地：1.0人日、準備・報告書作成1.0人日を設定する。</t>
    <rPh sb="97" eb="98">
      <t>ニン</t>
    </rPh>
    <rPh sb="98" eb="99">
      <t>ニチ</t>
    </rPh>
    <rPh sb="111" eb="113">
      <t>ニンニチ</t>
    </rPh>
    <rPh sb="114" eb="116">
      <t>セッテイ</t>
    </rPh>
    <phoneticPr fontId="2"/>
  </si>
  <si>
    <t>実地(St2)・製造所（保管のみ+製販と同一所在地）(←最後に削除する)：
ISO 13485及び3年以内のQMS実地調査実績なしのため、実地調査設定。活動は保管のみに限定されているためStage2実地標準工数（1.0人日）から製販と同一所在地かつ単一QMSのため削減（ー0.5人日）＝Stage2実地：0.5人日。準備・書類作成工数は製販の工数に包含する。</t>
    <rPh sb="155" eb="156">
      <t>ニン</t>
    </rPh>
    <rPh sb="156" eb="157">
      <t>ニチ</t>
    </rPh>
    <phoneticPr fontId="2"/>
  </si>
  <si>
    <t>実地(St2)・製造所（保管のみ+改正後QMS省令）(←最後に削除する)：
ISO 13485及び3年以内のQMS実地調査実績なしのため、実地調査設定。活動は保管のみに限定されているためStage2実地標準工数（1.0人日）＋QMS省令改正対応確認のための追加工数（+0.5人日）＝Stage2実地：1.5人日、準備・報告書作成1.0人日を設定する。</t>
    <phoneticPr fontId="2"/>
  </si>
  <si>
    <t>類似品の回収が製造所に起因しQMSの安定性に疑義があるため、書面標準工数0.5人日+●人日追加＝書面●人日。</t>
    <rPh sb="0" eb="3">
      <t>ルイジヒン</t>
    </rPh>
    <rPh sb="4" eb="6">
      <t>カイシュウ</t>
    </rPh>
    <rPh sb="7" eb="10">
      <t>セイゾウショ</t>
    </rPh>
    <rPh sb="11" eb="13">
      <t>キイン</t>
    </rPh>
    <rPh sb="18" eb="21">
      <t>アンテイセイ</t>
    </rPh>
    <rPh sb="22" eb="24">
      <t>ギギ</t>
    </rPh>
    <rPh sb="39" eb="41">
      <t>ニンニチ</t>
    </rPh>
    <rPh sb="43" eb="45">
      <t>ニンニチ</t>
    </rPh>
    <rPh sb="45" eb="47">
      <t>ツイカ</t>
    </rPh>
    <rPh sb="48" eb="50">
      <t>ショメン</t>
    </rPh>
    <rPh sb="51" eb="53">
      <t>ニンニチ</t>
    </rPh>
    <phoneticPr fontId="2"/>
  </si>
  <si>
    <t>実地(St2)・製販（生物由来）(←最後に削除する)：
ISO 13485および3年以内のQMS実地調査実績なしのため、、実地調査設定。Stage2実地調査標準工数：1.0人日）＋生物由来医療機器等確認のための追加工数（+0.5人日）＝Stage2：1.5人日、準備・書類作成工数：1.0人日を設定する。QMS調査実績ありのため、QMSの構築は確認済であることを考慮し、Stage1は設定しない。</t>
    <phoneticPr fontId="2"/>
  </si>
  <si>
    <t>実地(St2)・製造所（生物由来）(←最後に削除する)：
ISO 13485及び3年以内のQMS実地調査実績なしのため、、実地調査設定。実地調査標準工数（2.0人日）＋生物由来医療機器等確認のための追加工数（+0.5人日）＝Stage2：2.5人日、準備・報告書作成工数：1.0人日を設定する。QMS調査実績ありのため、QMSの構築は確認済であることを考慮し、Stage1は設定しない。</t>
    <phoneticPr fontId="2"/>
  </si>
  <si>
    <t>実地(St1+St2)・製造所（製販と同一所在地+生物由来）(←最後に削除する)：
ISO 13485および3年以内のQMS実地調査実績なしのため、実地調査設定。Stage1実地：1.0人日、実地調査標準工数（2.0人日）から製販と同一所在地かつ単一QMSのため削減（ー0.5人日）＋生物由来医療機器等確認のための追加工数（+0.5人日）＝Stage2：2.0人日。Stage1工数と準備・書類作成工数は製販の工数に包含する。</t>
    <rPh sb="25" eb="29">
      <t>セイブツユライ</t>
    </rPh>
    <phoneticPr fontId="2"/>
  </si>
  <si>
    <t>実地(St2)・製販（改正後QMS省令+生物由来）(←最後に削除する)：
ISO 13485及び3年以内のQMS実地調査実績なしのため、実地調査設定。実地調査標準工数（1.0人日）＋QMS省令改正対応確認のための追加工数（+0.5人日）＋生物由来医療機器等確認のための追加工数（+0.5人日）＝Stage2：2.0人日、準備・報告書作成工数：1.0人日を設定する。QMS調査実績ありのため、QMSの構築は確認済であることを考慮し、Stage1は設定しない。</t>
    <rPh sb="20" eb="24">
      <t>セイブツユライ</t>
    </rPh>
    <phoneticPr fontId="2"/>
  </si>
  <si>
    <t>実地(St2)・製造所（改正後QMS省令+生物由来）(←最後に削除する)：
ISO 13485及び3年以内のQMS実地調査実績なしのため、、実地調査設定。実地調査標準工数（2.0人日）＋QMS省令改正対応確認のための追加工数（+0.5人日）＋生物由来医療機器等確認のための追加工数（+0.5人日）＝Stage2：3.0人日、準備・報告書作成工数：1.0人日を設定する。QMS調査実績ありのため、QMSの構築は確認済であることを考慮し、Stage1は設定しない。</t>
    <rPh sb="21" eb="25">
      <t>セイブツユライ</t>
    </rPh>
    <phoneticPr fontId="2"/>
  </si>
  <si>
    <t>実地(St2)・製造所（製販と同一所在地+生物由来）(←最後に削除する)：
ISO 13485及び3年以内のQMS実地調査実績なしのため、実地調査設定。実地標準工数（2.0人日）から製販と同一所在地かつ単一QMSのため削減（ー0.5人日）＋生物由来医療機器等確認のための追加工数（+0.5人日）＝Stage2実地：2.0人日。準備・書類作成工数は製販の工数に包含する。QMS調査実績ありのため、QMSの構築は確認済であることを考慮し、Stage1は設定しない。</t>
    <rPh sb="21" eb="25">
      <t>セイブツユライ</t>
    </rPh>
    <phoneticPr fontId="2"/>
  </si>
  <si>
    <t>実地(St2)・製造所（製販と同一所在地+改正後QMS省令+生物由来）(←最後に削除する)：
ISO 13485及び3年以内のQMS実地調査実績なしのため、実地調査設定。実地標準工数（2.0人日）から製販と同一所在地かつ単一QMSのため削減（ー0.5人日）＋QMS省令改正対応確認のための追加工数（+0.5人日）＋生物由来医療機器等確認のための追加工数（+0.5人日）＝Stage2実地：2.0人日。準備・書類作成工数は製販の工数に包含する。QMS調査実績ありのため、QMSの構築は確認済であることを考慮し、Stage1は設定しない。</t>
    <rPh sb="30" eb="34">
      <t>セイブツユライ</t>
    </rPh>
    <phoneticPr fontId="2"/>
  </si>
  <si>
    <t>実地(St2)・製造所（設計のみ、製販と同一所在地）(←最後に削除する)：
ISO 13485および3年以内のQMS実地調査実績なしのため、実地調査設定。実地標準工数（2.0人日）から製販と同一所在地かつ単一QMSのため削減（ー0.5人日）かつ工程は設計のみのため削減（ー1.0人日）＝Stage2実地：0.5人日。準備・書類作成工数は製販の工数に包含する。QMS調査実績ありのため、QMSの構築は確認済であることを考慮し、Stage1は設定しない。</t>
    <phoneticPr fontId="2"/>
  </si>
  <si>
    <t>製造所（製販と同一所在地+生物由来）</t>
    <rPh sb="0" eb="3">
      <t>セイゾウショ</t>
    </rPh>
    <rPh sb="13" eb="17">
      <t>セイブツユライ</t>
    </rPh>
    <phoneticPr fontId="2"/>
  </si>
  <si>
    <t>製造所（改正後QMS省令+生物由来）</t>
    <rPh sb="0" eb="3">
      <t>セイゾウショ</t>
    </rPh>
    <phoneticPr fontId="2"/>
  </si>
  <si>
    <t>製販（改正後QMS省令+生物由来）</t>
    <rPh sb="3" eb="6">
      <t>カイセイゴ</t>
    </rPh>
    <rPh sb="9" eb="11">
      <t>ショウレイ</t>
    </rPh>
    <phoneticPr fontId="2"/>
  </si>
  <si>
    <t>製造所（製販と同一所在地+改正後QMS省令+生物由来）</t>
    <rPh sb="0" eb="3">
      <t>セイゾウショ</t>
    </rPh>
    <rPh sb="22" eb="26">
      <t>セイブツユライ</t>
    </rPh>
    <phoneticPr fontId="2"/>
  </si>
  <si>
    <t>製造所（保管のみ、製販と同一所在地）</t>
    <rPh sb="0" eb="3">
      <t>セイゾウショ</t>
    </rPh>
    <rPh sb="4" eb="6">
      <t>ホカン</t>
    </rPh>
    <phoneticPr fontId="2"/>
  </si>
  <si>
    <t>製造所（保管のみ、製販と同一所在地+改正後QMS省令）</t>
    <rPh sb="0" eb="3">
      <t>セイゾウショ</t>
    </rPh>
    <rPh sb="4" eb="6">
      <t>ホカン</t>
    </rPh>
    <phoneticPr fontId="2"/>
  </si>
  <si>
    <t>実地(St2)・製造所（保管のみ+製販と同一所在地+改正後QMS省令）(←最後に削除する)：
ISO 13485及び3年以内のQMS実地調査実績なしのため、実地調査設定。活動は保管のみに限定されているためStage2実地標準工数（1.0人日）から製販と同一所在地かつ単一QMSのため削減（ー0.5人日）＋QMS省令改正対応確認のための追加工数（+0.5人日）＝Stage2実地：1.0人日。準備・書類作成工数は製販の工数に包含する。</t>
    <rPh sb="192" eb="193">
      <t>ニン</t>
    </rPh>
    <rPh sb="193" eb="194">
      <t>ニチ</t>
    </rPh>
    <phoneticPr fontId="2"/>
  </si>
  <si>
    <t>実地(St2)・製造所（設計のみ、製販と同一所在地+改正後QMS省令）(←最後に削除する)：
ISO 13485および3年以内のQMS実地調査実績なしのため、実地調査設定。実地標準工数（2.0人日）から製販と同一所在地かつ単一QMSのため削減（ー0.5人日）かつ工程は設計のみのため削減（ー1.0人日）＋QMS省令改正対応確認のための追加工数（+0.5人日）＝Stage2実地：1.0人日。準備・書類作成工数は製販の工数に包含する。QMS調査実績ありのため、QMSの構築は確認済であることを考慮し、Stage1は設定しない。</t>
    <phoneticPr fontId="2"/>
  </si>
  <si>
    <t>Reina Tanaka/
Seiko Takata/
Keiko Takahashi</t>
    <phoneticPr fontId="2"/>
  </si>
  <si>
    <r>
      <rPr>
        <b/>
        <sz val="12"/>
        <rFont val="Meiryo UI"/>
        <family val="3"/>
        <charset val="128"/>
      </rPr>
      <t>別紙</t>
    </r>
    <r>
      <rPr>
        <b/>
        <sz val="12"/>
        <rFont val="Tahoma"/>
        <family val="2"/>
      </rPr>
      <t>4</t>
    </r>
    <r>
      <rPr>
        <b/>
        <sz val="12"/>
        <rFont val="Meiryo UI"/>
        <family val="3"/>
        <charset val="128"/>
      </rPr>
      <t>：類似品の回収</t>
    </r>
    <r>
      <rPr>
        <b/>
        <sz val="12"/>
        <rFont val="Tahoma"/>
        <family val="3"/>
      </rPr>
      <t>(</t>
    </r>
    <r>
      <rPr>
        <b/>
        <sz val="12"/>
        <rFont val="Meiryo UI"/>
        <family val="3"/>
        <charset val="128"/>
      </rPr>
      <t>改修</t>
    </r>
    <r>
      <rPr>
        <b/>
        <sz val="12"/>
        <rFont val="Tahoma"/>
        <family val="3"/>
      </rPr>
      <t>)</t>
    </r>
    <r>
      <rPr>
        <b/>
        <sz val="12"/>
        <rFont val="Meiryo UI"/>
        <family val="3"/>
        <charset val="128"/>
      </rPr>
      <t>情報　（</t>
    </r>
    <r>
      <rPr>
        <b/>
        <sz val="12"/>
        <rFont val="Tahoma"/>
        <family val="3"/>
      </rPr>
      <t>QMS</t>
    </r>
    <r>
      <rPr>
        <b/>
        <sz val="12"/>
        <rFont val="Meiryo UI"/>
        <family val="3"/>
        <charset val="128"/>
      </rPr>
      <t>調査対象施設において、過去</t>
    </r>
    <r>
      <rPr>
        <b/>
        <sz val="12"/>
        <rFont val="Tahoma"/>
        <family val="3"/>
      </rPr>
      <t>3</t>
    </r>
    <r>
      <rPr>
        <b/>
        <sz val="12"/>
        <rFont val="Meiryo UI"/>
        <family val="3"/>
        <charset val="128"/>
      </rPr>
      <t>年間に類似品の回収がある場合ご記入ください）</t>
    </r>
    <rPh sb="4" eb="6">
      <t>ルイジ</t>
    </rPh>
    <rPh sb="6" eb="7">
      <t>シナ</t>
    </rPh>
    <rPh sb="8" eb="10">
      <t>カイシュウ</t>
    </rPh>
    <rPh sb="11" eb="13">
      <t>カイシュウ</t>
    </rPh>
    <rPh sb="14" eb="16">
      <t>ジョウホウ</t>
    </rPh>
    <rPh sb="21" eb="27">
      <t>チョウサタイショウシセツ</t>
    </rPh>
    <rPh sb="32" eb="34">
      <t>カコ</t>
    </rPh>
    <rPh sb="35" eb="37">
      <t>ネンカン</t>
    </rPh>
    <phoneticPr fontId="2"/>
  </si>
  <si>
    <t>調査対象施設が関わらない場合はご記入は不要です。</t>
    <rPh sb="0" eb="6">
      <t>チョウサタイショウシセツ</t>
    </rPh>
    <rPh sb="7" eb="8">
      <t>カカ</t>
    </rPh>
    <rPh sb="12" eb="14">
      <t>バアイ</t>
    </rPh>
    <rPh sb="16" eb="18">
      <t>キニュウ</t>
    </rPh>
    <rPh sb="19" eb="21">
      <t>フヨウ</t>
    </rPh>
    <phoneticPr fontId="2"/>
  </si>
  <si>
    <t>回収地域は国内に限らず、海外の場合でもご記入ください。太字の項目は必ずご記載をお願いします。</t>
    <rPh sb="0" eb="2">
      <t>カイシュウ</t>
    </rPh>
    <rPh sb="2" eb="4">
      <t>チイキ</t>
    </rPh>
    <rPh sb="5" eb="7">
      <t>コクナイ</t>
    </rPh>
    <rPh sb="8" eb="9">
      <t>カギ</t>
    </rPh>
    <rPh sb="12" eb="14">
      <t>カイガイ</t>
    </rPh>
    <rPh sb="15" eb="17">
      <t>バアイ</t>
    </rPh>
    <rPh sb="20" eb="22">
      <t>キニュウ</t>
    </rPh>
    <phoneticPr fontId="2"/>
  </si>
  <si>
    <r>
      <rPr>
        <b/>
        <sz val="11"/>
        <rFont val="Meiryo UI"/>
        <family val="3"/>
        <charset val="128"/>
      </rPr>
      <t>製造所名</t>
    </r>
    <rPh sb="0" eb="2">
      <t>セイゾウ</t>
    </rPh>
    <rPh sb="2" eb="3">
      <t>ショ</t>
    </rPh>
    <rPh sb="3" eb="4">
      <t>メイ</t>
    </rPh>
    <phoneticPr fontId="2"/>
  </si>
  <si>
    <r>
      <rPr>
        <sz val="11"/>
        <rFont val="Meiryo UI"/>
        <family val="3"/>
        <charset val="128"/>
      </rPr>
      <t>製品名</t>
    </r>
    <rPh sb="0" eb="2">
      <t>セイヒン</t>
    </rPh>
    <rPh sb="2" eb="3">
      <t>メイ</t>
    </rPh>
    <phoneticPr fontId="2"/>
  </si>
  <si>
    <r>
      <rPr>
        <sz val="11"/>
        <rFont val="Meiryo UI"/>
        <family val="3"/>
        <charset val="128"/>
      </rPr>
      <t>回収地域</t>
    </r>
    <rPh sb="0" eb="2">
      <t>カイシュウ</t>
    </rPh>
    <rPh sb="2" eb="4">
      <t>チイキ</t>
    </rPh>
    <phoneticPr fontId="2"/>
  </si>
  <si>
    <t>回収実施時期</t>
    <rPh sb="0" eb="4">
      <t>カイシュウジッシ</t>
    </rPh>
    <rPh sb="4" eb="6">
      <t>ジキ</t>
    </rPh>
    <phoneticPr fontId="2"/>
  </si>
  <si>
    <r>
      <rPr>
        <b/>
        <sz val="16"/>
        <rFont val="Meiryo UI"/>
        <family val="3"/>
        <charset val="128"/>
      </rPr>
      <t>企業プロファイルフォーム</t>
    </r>
    <r>
      <rPr>
        <b/>
        <sz val="14"/>
        <rFont val="Meiryo UI"/>
        <family val="3"/>
        <charset val="128"/>
      </rPr>
      <t xml:space="preserve">
医薬品医療機器等法に関わる第三者認証</t>
    </r>
    <r>
      <rPr>
        <sz val="9"/>
        <rFont val="Meiryo UI"/>
        <family val="3"/>
        <charset val="128"/>
      </rPr>
      <t xml:space="preserve"> </t>
    </r>
    <rPh sb="13" eb="16">
      <t>イヤクヒン</t>
    </rPh>
    <rPh sb="16" eb="18">
      <t>イリョウ</t>
    </rPh>
    <rPh sb="18" eb="20">
      <t>キキ</t>
    </rPh>
    <rPh sb="20" eb="21">
      <t>トウ</t>
    </rPh>
    <phoneticPr fontId="2"/>
  </si>
  <si>
    <r>
      <t>&lt;</t>
    </r>
    <r>
      <rPr>
        <sz val="11"/>
        <color theme="1"/>
        <rFont val="Meiryo UI"/>
        <family val="3"/>
        <charset val="128"/>
      </rPr>
      <t>見積根拠リスト</t>
    </r>
    <r>
      <rPr>
        <sz val="11"/>
        <color theme="1"/>
        <rFont val="Tahoma"/>
        <family val="2"/>
      </rPr>
      <t>STED&gt;&lt;</t>
    </r>
    <r>
      <rPr>
        <sz val="11"/>
        <color theme="1"/>
        <rFont val="Meiryo UI"/>
        <family val="3"/>
        <charset val="128"/>
      </rPr>
      <t>見積根拠リスト</t>
    </r>
    <r>
      <rPr>
        <sz val="11"/>
        <color theme="1"/>
        <rFont val="Tahoma"/>
        <family val="2"/>
      </rPr>
      <t>QMS&gt;</t>
    </r>
    <r>
      <rPr>
        <sz val="11"/>
        <color theme="1"/>
        <rFont val="Meiryo UI"/>
        <family val="3"/>
        <charset val="128"/>
      </rPr>
      <t xml:space="preserve">新規作成
</t>
    </r>
    <r>
      <rPr>
        <sz val="11"/>
        <color theme="1"/>
        <rFont val="Tahoma"/>
        <family val="2"/>
      </rPr>
      <t>&lt;</t>
    </r>
    <r>
      <rPr>
        <sz val="11"/>
        <color theme="1"/>
        <rFont val="Meiryo UI"/>
        <family val="3"/>
        <charset val="128"/>
      </rPr>
      <t>認証計画書</t>
    </r>
    <r>
      <rPr>
        <sz val="11"/>
        <color theme="1"/>
        <rFont val="Tahoma"/>
        <family val="2"/>
      </rPr>
      <t>&gt;</t>
    </r>
    <r>
      <rPr>
        <sz val="11"/>
        <color theme="1"/>
        <rFont val="Meiryo UI"/>
        <family val="3"/>
        <charset val="128"/>
      </rPr>
      <t xml:space="preserve">見積もり根拠の定型文言について、リストからの選択式に変更
</t>
    </r>
    <r>
      <rPr>
        <sz val="11"/>
        <color theme="1"/>
        <rFont val="Tahoma"/>
        <family val="2"/>
      </rPr>
      <t>&lt;</t>
    </r>
    <r>
      <rPr>
        <sz val="11"/>
        <color theme="1"/>
        <rFont val="Meiryo UI"/>
        <family val="3"/>
        <charset val="128"/>
      </rPr>
      <t>お客様情報</t>
    </r>
    <r>
      <rPr>
        <sz val="11"/>
        <color theme="1"/>
        <rFont val="Tahoma"/>
        <family val="2"/>
      </rPr>
      <t>&gt;</t>
    </r>
    <r>
      <rPr>
        <sz val="11"/>
        <color theme="1"/>
        <rFont val="Meiryo UI"/>
        <family val="3"/>
        <charset val="128"/>
      </rPr>
      <t xml:space="preserve">コンサルティングの有無に関する注記の整備、軽微な案内コメントおよび体裁の修正
</t>
    </r>
    <r>
      <rPr>
        <sz val="11"/>
        <color theme="1"/>
        <rFont val="Tahoma"/>
        <family val="2"/>
      </rPr>
      <t>&lt;</t>
    </r>
    <r>
      <rPr>
        <sz val="11"/>
        <color theme="1"/>
        <rFont val="Meiryo UI"/>
        <family val="3"/>
        <charset val="128"/>
      </rPr>
      <t>別紙</t>
    </r>
    <r>
      <rPr>
        <sz val="11"/>
        <color theme="1"/>
        <rFont val="Tahoma"/>
        <family val="2"/>
      </rPr>
      <t>4&gt;</t>
    </r>
    <r>
      <rPr>
        <sz val="11"/>
        <color theme="1"/>
        <rFont val="Meiryo UI"/>
        <family val="3"/>
        <charset val="128"/>
      </rPr>
      <t xml:space="preserve">回収に関する文言の整備、収集情報の整備
</t>
    </r>
    <r>
      <rPr>
        <sz val="11"/>
        <color theme="1"/>
        <rFont val="Tahoma"/>
        <family val="2"/>
      </rPr>
      <t>&lt;Rev. History&gt;</t>
    </r>
    <r>
      <rPr>
        <sz val="11"/>
        <color theme="1"/>
        <rFont val="Meiryo UI"/>
        <family val="3"/>
        <charset val="128"/>
      </rPr>
      <t>手順変更に伴い</t>
    </r>
    <r>
      <rPr>
        <sz val="11"/>
        <color theme="1"/>
        <rFont val="Tahoma"/>
        <family val="2"/>
      </rPr>
      <t>Related Documents</t>
    </r>
    <r>
      <rPr>
        <sz val="11"/>
        <color theme="1"/>
        <rFont val="Meiryo UI"/>
        <family val="3"/>
        <charset val="128"/>
      </rPr>
      <t xml:space="preserve">表を削除
</t>
    </r>
    <r>
      <rPr>
        <sz val="11"/>
        <color theme="1"/>
        <rFont val="Tahoma"/>
        <family val="2"/>
      </rPr>
      <t>&lt;Reason for quotation of STED&gt;&lt;Reason for quotation of QMS&gt;Add new sheet.
&lt;Certificate Plan&gt;Add selection of contents for reason for quotation.
&lt;Client information&gt;Correct comments about with or without consultant activity. Correct minor instraction comments.
&lt;Attachment 4&gt;Correct comments and contents about client information
&lt;Rev. History&gt; Delete table of related documents due to procedure change</t>
    </r>
    <rPh sb="1" eb="3">
      <t>ミツ</t>
    </rPh>
    <rPh sb="3" eb="5">
      <t>コンキョ</t>
    </rPh>
    <rPh sb="14" eb="16">
      <t>ミツモリ</t>
    </rPh>
    <rPh sb="16" eb="18">
      <t>コンキョ</t>
    </rPh>
    <rPh sb="25" eb="27">
      <t>シンキ</t>
    </rPh>
    <rPh sb="27" eb="29">
      <t>サクセイ</t>
    </rPh>
    <rPh sb="31" eb="33">
      <t>ニンショウ</t>
    </rPh>
    <rPh sb="33" eb="36">
      <t>ケイカクショ</t>
    </rPh>
    <rPh sb="37" eb="39">
      <t>ミツ</t>
    </rPh>
    <rPh sb="41" eb="43">
      <t>コンキョ</t>
    </rPh>
    <rPh sb="44" eb="46">
      <t>テイケイ</t>
    </rPh>
    <rPh sb="46" eb="48">
      <t>モンゴン</t>
    </rPh>
    <rPh sb="59" eb="61">
      <t>センタク</t>
    </rPh>
    <rPh sb="61" eb="62">
      <t>シキ</t>
    </rPh>
    <rPh sb="63" eb="65">
      <t>ヘンコウ</t>
    </rPh>
    <rPh sb="68" eb="70">
      <t>キャクサマ</t>
    </rPh>
    <rPh sb="70" eb="72">
      <t>ジョウホウ</t>
    </rPh>
    <rPh sb="82" eb="84">
      <t>ウム</t>
    </rPh>
    <rPh sb="85" eb="86">
      <t>カン</t>
    </rPh>
    <rPh sb="88" eb="90">
      <t>チュウキ</t>
    </rPh>
    <rPh sb="91" eb="93">
      <t>セイビ</t>
    </rPh>
    <rPh sb="94" eb="96">
      <t>ケイビ</t>
    </rPh>
    <rPh sb="97" eb="99">
      <t>アンナイ</t>
    </rPh>
    <rPh sb="106" eb="108">
      <t>テイサイ</t>
    </rPh>
    <rPh sb="109" eb="111">
      <t>シュウセイ</t>
    </rPh>
    <rPh sb="113" eb="115">
      <t>ベッシ</t>
    </rPh>
    <rPh sb="117" eb="119">
      <t>カイシュウ</t>
    </rPh>
    <rPh sb="120" eb="121">
      <t>カン</t>
    </rPh>
    <rPh sb="123" eb="125">
      <t>モンゴン</t>
    </rPh>
    <rPh sb="126" eb="128">
      <t>セイビ</t>
    </rPh>
    <rPh sb="129" eb="131">
      <t>シュウシュウ</t>
    </rPh>
    <rPh sb="131" eb="133">
      <t>ジョウホウ</t>
    </rPh>
    <rPh sb="134" eb="136">
      <t>セイビ</t>
    </rPh>
    <rPh sb="151" eb="153">
      <t>テジュン</t>
    </rPh>
    <rPh sb="153" eb="155">
      <t>ヘンコウ</t>
    </rPh>
    <rPh sb="156" eb="157">
      <t>トモナ</t>
    </rPh>
    <rPh sb="175" eb="176">
      <t>ヒョウ</t>
    </rPh>
    <rPh sb="177" eb="179">
      <t>サクジョ</t>
    </rPh>
    <phoneticPr fontId="2"/>
  </si>
  <si>
    <t>一部変更の時は68-4についても同時見積をする</t>
    <rPh sb="0" eb="2">
      <t>イチブ</t>
    </rPh>
    <rPh sb="2" eb="4">
      <t>ヘンコウ</t>
    </rPh>
    <rPh sb="5" eb="6">
      <t>トキ</t>
    </rPh>
    <rPh sb="16" eb="18">
      <t>ドウジ</t>
    </rPh>
    <rPh sb="18" eb="20">
      <t>ミツモリ</t>
    </rPh>
    <phoneticPr fontId="2"/>
  </si>
  <si>
    <t>入力</t>
    <rPh sb="0" eb="2">
      <t>ニュウリョク</t>
    </rPh>
    <phoneticPr fontId="2"/>
  </si>
  <si>
    <t>QMS：QMSに係る変更なしのため、調査不要。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</si>
</sst>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176" formatCode="yyyy&quot;年&quot;m&quot;月&quot;d&quot;日&quot;;@"/>
    <numFmt numFmtId="177" formatCode="0.0_);[Red]\(0.0\)"/>
    <numFmt numFmtId="178" formatCode="0.0_ "/>
    <numFmt numFmtId="179" formatCode="[$-411]ggge&quot;年　&quot;m&quot;月　&quot;d&quot;日&quot;"/>
    <numFmt numFmtId="180" formatCode="#&quot;枚&quot;"/>
    <numFmt numFmtId="181" formatCode="[$-411]ggge&quot;年&quot;m&quot;月&quot;d&quot;日&quot;;@"/>
    <numFmt numFmtId="182" formatCode="0.0"/>
    <numFmt numFmtId="183" formatCode="[$-409]mmm\-yy;@"/>
  </numFmts>
  <fonts count="151">
    <font>
      <sz val="11"/>
      <color theme="1"/>
      <name val="ＭＳ Ｐゴシック"/>
      <family val="2"/>
      <charset val="128"/>
      <scheme val="minor"/>
    </font>
    <font>
      <sz val="10"/>
      <color theme="1"/>
      <name val="Meiryo UI"/>
      <family val="2"/>
      <charset val="128"/>
    </font>
    <font>
      <sz val="6"/>
      <name val="ＭＳ Ｐゴシック"/>
      <family val="2"/>
      <charset val="128"/>
      <scheme val="minor"/>
    </font>
    <font>
      <sz val="10.5"/>
      <color theme="1"/>
      <name val="Century"/>
      <family val="1"/>
    </font>
    <font>
      <b/>
      <sz val="14"/>
      <color rgb="FF000080"/>
      <name val="Meiryo UI"/>
      <family val="3"/>
      <charset val="128"/>
    </font>
    <font>
      <b/>
      <sz val="8"/>
      <color rgb="FF000080"/>
      <name val="Meiryo UI"/>
      <family val="3"/>
      <charset val="128"/>
    </font>
    <font>
      <b/>
      <sz val="8"/>
      <color rgb="FFFF0000"/>
      <name val="Meiryo UI"/>
      <family val="3"/>
      <charset val="128"/>
    </font>
    <font>
      <b/>
      <sz val="11"/>
      <color rgb="FF000080"/>
      <name val="Meiryo UI"/>
      <family val="3"/>
      <charset val="128"/>
    </font>
    <font>
      <b/>
      <sz val="9"/>
      <color theme="1"/>
      <name val="Meiryo UI"/>
      <family val="3"/>
      <charset val="128"/>
    </font>
    <font>
      <sz val="9"/>
      <color theme="1"/>
      <name val="Tahoma"/>
      <family val="2"/>
    </font>
    <font>
      <sz val="9"/>
      <color theme="1"/>
      <name val="Meiryo UI"/>
      <family val="3"/>
      <charset val="128"/>
    </font>
    <font>
      <b/>
      <sz val="9"/>
      <color rgb="FF000080"/>
      <name val="Tahoma"/>
      <family val="2"/>
    </font>
    <font>
      <b/>
      <sz val="9"/>
      <color rgb="FF0000FF"/>
      <name val="Meiryo UI"/>
      <family val="3"/>
      <charset val="128"/>
    </font>
    <font>
      <b/>
      <sz val="9"/>
      <color rgb="FF000000"/>
      <name val="Meiryo UI"/>
      <family val="3"/>
      <charset val="128"/>
    </font>
    <font>
      <sz val="9"/>
      <color rgb="FFFF0000"/>
      <name val="MS UI Gothic"/>
      <family val="3"/>
      <charset val="128"/>
    </font>
    <font>
      <sz val="8"/>
      <color theme="1"/>
      <name val="Meiryo UI"/>
      <family val="3"/>
      <charset val="128"/>
    </font>
    <font>
      <b/>
      <sz val="9"/>
      <name val="Meiryo UI"/>
      <family val="3"/>
      <charset val="128"/>
    </font>
    <font>
      <sz val="9"/>
      <color rgb="FFFF0000"/>
      <name val="Meiryo UI"/>
      <family val="3"/>
      <charset val="128"/>
    </font>
    <font>
      <sz val="10"/>
      <color theme="1"/>
      <name val="Tahoma"/>
      <family val="2"/>
    </font>
    <font>
      <sz val="8"/>
      <color rgb="FFFF0000"/>
      <name val="Meiryo UI"/>
      <family val="3"/>
      <charset val="128"/>
    </font>
    <font>
      <sz val="12"/>
      <color theme="1"/>
      <name val="Tahoma"/>
      <family val="2"/>
    </font>
    <font>
      <sz val="1"/>
      <color theme="1"/>
      <name val="Tahoma"/>
      <family val="2"/>
    </font>
    <font>
      <sz val="10"/>
      <color theme="1"/>
      <name val="Meiryo UI"/>
      <family val="3"/>
      <charset val="128"/>
    </font>
    <font>
      <sz val="9"/>
      <color theme="1"/>
      <name val="ＭＳ Ｐゴシック"/>
      <family val="3"/>
      <charset val="128"/>
    </font>
    <font>
      <sz val="12"/>
      <color theme="1"/>
      <name val="Meiryo UI"/>
      <family val="3"/>
      <charset val="128"/>
    </font>
    <font>
      <b/>
      <sz val="11"/>
      <color rgb="FF000080"/>
      <name val="MS UI Gothic"/>
      <family val="3"/>
      <charset val="128"/>
    </font>
    <font>
      <sz val="11"/>
      <color theme="1"/>
      <name val="ＭＳ Ｐゴシック"/>
      <family val="3"/>
      <charset val="128"/>
      <scheme val="minor"/>
    </font>
    <font>
      <sz val="10.5"/>
      <color theme="1"/>
      <name val="Meiryo UI"/>
      <family val="3"/>
      <charset val="128"/>
    </font>
    <font>
      <b/>
      <sz val="12"/>
      <color rgb="FF000080"/>
      <name val="Meiryo UI"/>
      <family val="3"/>
      <charset val="128"/>
    </font>
    <font>
      <sz val="10"/>
      <color rgb="FFFF0000"/>
      <name val="Tahoma"/>
      <family val="2"/>
    </font>
    <font>
      <sz val="11"/>
      <color rgb="FF000000"/>
      <name val="Meiryo UI"/>
      <family val="3"/>
      <charset val="128"/>
    </font>
    <font>
      <sz val="11"/>
      <color rgb="FF000000"/>
      <name val="MS UI Gothic"/>
      <family val="3"/>
      <charset val="128"/>
    </font>
    <font>
      <sz val="10"/>
      <color rgb="FF548DD4"/>
      <name val="Tahoma"/>
      <family val="2"/>
    </font>
    <font>
      <sz val="10"/>
      <color rgb="FF548DD4"/>
      <name val="Meiryo UI"/>
      <family val="3"/>
      <charset val="128"/>
    </font>
    <font>
      <sz val="10.5"/>
      <color rgb="FF548DD4"/>
      <name val="Meiryo UI"/>
      <family val="3"/>
      <charset val="128"/>
    </font>
    <font>
      <sz val="11"/>
      <name val="ＭＳ Ｐゴシック"/>
      <family val="3"/>
      <charset val="128"/>
    </font>
    <font>
      <b/>
      <sz val="11"/>
      <name val="ＭＳ Ｐゴシック"/>
      <family val="3"/>
      <charset val="128"/>
    </font>
    <font>
      <sz val="6"/>
      <name val="ＭＳ Ｐゴシック"/>
      <family val="3"/>
      <charset val="128"/>
    </font>
    <font>
      <sz val="11"/>
      <color theme="1"/>
      <name val="ＭＳ Ｐゴシック"/>
      <family val="3"/>
      <charset val="128"/>
    </font>
    <font>
      <sz val="10"/>
      <color theme="1"/>
      <name val="ＭＳ Ｐゴシック"/>
      <family val="3"/>
      <charset val="128"/>
    </font>
    <font>
      <sz val="11"/>
      <color indexed="18"/>
      <name val="ＭＳ Ｐゴシック"/>
      <family val="3"/>
      <charset val="128"/>
    </font>
    <font>
      <sz val="11"/>
      <name val="Meiryo UI"/>
      <family val="3"/>
      <charset val="128"/>
    </font>
    <font>
      <sz val="10"/>
      <name val="ＭＳ Ｐゴシック"/>
      <family val="3"/>
      <charset val="128"/>
    </font>
    <font>
      <b/>
      <sz val="9"/>
      <color theme="1"/>
      <name val="ＭＳ Ｐゴシック"/>
      <family val="3"/>
      <charset val="128"/>
    </font>
    <font>
      <sz val="11"/>
      <color theme="1"/>
      <name val="Meiryo UI"/>
      <family val="3"/>
      <charset val="128"/>
    </font>
    <font>
      <b/>
      <sz val="9"/>
      <color rgb="FFFF0000"/>
      <name val="Meiryo UI"/>
      <family val="3"/>
      <charset val="128"/>
    </font>
    <font>
      <sz val="9"/>
      <name val="Meiryo UI"/>
      <family val="3"/>
      <charset val="128"/>
    </font>
    <font>
      <b/>
      <sz val="10"/>
      <color theme="1"/>
      <name val="Meiryo UI"/>
      <family val="3"/>
      <charset val="128"/>
    </font>
    <font>
      <sz val="11"/>
      <color theme="1"/>
      <name val="ＭＳ Ｐゴシック"/>
      <family val="2"/>
      <charset val="128"/>
      <scheme val="minor"/>
    </font>
    <font>
      <b/>
      <sz val="12"/>
      <color theme="1"/>
      <name val="Meiryo UI"/>
      <family val="3"/>
      <charset val="128"/>
    </font>
    <font>
      <b/>
      <sz val="11"/>
      <color theme="1"/>
      <name val="Meiryo UI"/>
      <family val="3"/>
      <charset val="128"/>
    </font>
    <font>
      <b/>
      <sz val="12"/>
      <color rgb="FF002060"/>
      <name val="Meiryo UI"/>
      <family val="3"/>
      <charset val="128"/>
    </font>
    <font>
      <b/>
      <sz val="9"/>
      <color rgb="FF002060"/>
      <name val="Meiryo UI"/>
      <family val="3"/>
      <charset val="128"/>
    </font>
    <font>
      <sz val="9"/>
      <color rgb="FF002060"/>
      <name val="Meiryo UI"/>
      <family val="3"/>
      <charset val="128"/>
    </font>
    <font>
      <b/>
      <sz val="10"/>
      <color rgb="FF002060"/>
      <name val="Meiryo UI"/>
      <family val="3"/>
      <charset val="128"/>
    </font>
    <font>
      <sz val="6"/>
      <color theme="1"/>
      <name val="Meiryo UI"/>
      <family val="3"/>
      <charset val="128"/>
    </font>
    <font>
      <sz val="8"/>
      <name val="Meiryo UI"/>
      <family val="3"/>
      <charset val="128"/>
    </font>
    <font>
      <sz val="11"/>
      <color theme="1"/>
      <name val="Tahoma"/>
      <family val="2"/>
    </font>
    <font>
      <b/>
      <sz val="10"/>
      <name val="Meiryo UI"/>
      <family val="3"/>
      <charset val="128"/>
    </font>
    <font>
      <b/>
      <sz val="9"/>
      <color rgb="FF0070C0"/>
      <name val="Meiryo UI"/>
      <family val="3"/>
      <charset val="128"/>
    </font>
    <font>
      <b/>
      <sz val="11"/>
      <name val="Meiryo UI"/>
      <family val="3"/>
      <charset val="128"/>
    </font>
    <font>
      <sz val="22"/>
      <color theme="1"/>
      <name val="Meiryo UI"/>
      <family val="3"/>
      <charset val="128"/>
    </font>
    <font>
      <sz val="11"/>
      <color indexed="8"/>
      <name val="Meiryo UI"/>
      <family val="3"/>
      <charset val="128"/>
    </font>
    <font>
      <sz val="22"/>
      <color indexed="8"/>
      <name val="Meiryo UI"/>
      <family val="3"/>
      <charset val="128"/>
    </font>
    <font>
      <b/>
      <sz val="11"/>
      <color rgb="FFFF0000"/>
      <name val="Meiryo UI"/>
      <family val="3"/>
      <charset val="128"/>
    </font>
    <font>
      <b/>
      <sz val="12"/>
      <color indexed="18"/>
      <name val="Meiryo UI"/>
      <family val="3"/>
      <charset val="128"/>
    </font>
    <font>
      <sz val="14"/>
      <name val="Meiryo UI"/>
      <family val="3"/>
      <charset val="128"/>
    </font>
    <font>
      <b/>
      <sz val="10"/>
      <color indexed="8"/>
      <name val="Meiryo UI"/>
      <family val="3"/>
      <charset val="128"/>
    </font>
    <font>
      <b/>
      <sz val="11"/>
      <color indexed="8"/>
      <name val="Meiryo UI"/>
      <family val="3"/>
      <charset val="128"/>
    </font>
    <font>
      <b/>
      <sz val="11"/>
      <color indexed="18"/>
      <name val="Meiryo UI"/>
      <family val="3"/>
      <charset val="128"/>
    </font>
    <font>
      <sz val="11"/>
      <color indexed="18"/>
      <name val="Meiryo UI"/>
      <family val="3"/>
      <charset val="128"/>
    </font>
    <font>
      <b/>
      <sz val="9"/>
      <color indexed="23"/>
      <name val="Meiryo UI"/>
      <family val="3"/>
      <charset val="128"/>
    </font>
    <font>
      <b/>
      <sz val="11"/>
      <color indexed="23"/>
      <name val="Meiryo UI"/>
      <family val="3"/>
      <charset val="128"/>
    </font>
    <font>
      <b/>
      <sz val="11"/>
      <color indexed="10"/>
      <name val="Meiryo UI"/>
      <family val="3"/>
      <charset val="128"/>
    </font>
    <font>
      <b/>
      <sz val="9"/>
      <color indexed="63"/>
      <name val="Meiryo UI"/>
      <family val="3"/>
      <charset val="128"/>
    </font>
    <font>
      <b/>
      <u/>
      <sz val="10"/>
      <name val="Meiryo UI"/>
      <family val="3"/>
      <charset val="128"/>
    </font>
    <font>
      <sz val="10"/>
      <name val="Meiryo UI"/>
      <family val="3"/>
      <charset val="128"/>
    </font>
    <font>
      <sz val="10"/>
      <color indexed="8"/>
      <name val="Meiryo UI"/>
      <family val="3"/>
      <charset val="128"/>
    </font>
    <font>
      <sz val="11"/>
      <name val="Tahoma"/>
      <family val="2"/>
    </font>
    <font>
      <b/>
      <sz val="11"/>
      <name val="Tahoma"/>
      <family val="2"/>
    </font>
    <font>
      <u/>
      <sz val="12"/>
      <name val="Meiryo UI"/>
      <family val="3"/>
      <charset val="128"/>
    </font>
    <font>
      <b/>
      <u/>
      <sz val="12"/>
      <name val="Meiryo UI"/>
      <family val="3"/>
      <charset val="128"/>
    </font>
    <font>
      <strike/>
      <sz val="10"/>
      <color theme="1"/>
      <name val="Meiryo UI"/>
      <family val="3"/>
      <charset val="128"/>
    </font>
    <font>
      <sz val="12"/>
      <name val="Meiryo UI"/>
      <family val="3"/>
      <charset val="128"/>
    </font>
    <font>
      <b/>
      <sz val="12"/>
      <color indexed="8"/>
      <name val="Meiryo UI"/>
      <family val="3"/>
      <charset val="128"/>
    </font>
    <font>
      <sz val="9"/>
      <color indexed="8"/>
      <name val="Meiryo UI"/>
      <family val="3"/>
      <charset val="128"/>
    </font>
    <font>
      <sz val="11"/>
      <color theme="1" tint="0.34998626667073579"/>
      <name val="Meiryo UI"/>
      <family val="3"/>
      <charset val="128"/>
    </font>
    <font>
      <sz val="11"/>
      <color indexed="23"/>
      <name val="Meiryo UI"/>
      <family val="3"/>
      <charset val="128"/>
    </font>
    <font>
      <sz val="8"/>
      <color theme="1" tint="0.34998626667073579"/>
      <name val="Meiryo UI"/>
      <family val="3"/>
      <charset val="128"/>
    </font>
    <font>
      <sz val="8"/>
      <color indexed="23"/>
      <name val="Meiryo UI"/>
      <family val="3"/>
      <charset val="128"/>
    </font>
    <font>
      <b/>
      <sz val="8"/>
      <color indexed="18"/>
      <name val="Meiryo UI"/>
      <family val="3"/>
      <charset val="128"/>
    </font>
    <font>
      <sz val="8"/>
      <color indexed="18"/>
      <name val="Meiryo UI"/>
      <family val="3"/>
      <charset val="128"/>
    </font>
    <font>
      <b/>
      <sz val="12"/>
      <name val="Meiryo UI"/>
      <family val="3"/>
      <charset val="128"/>
    </font>
    <font>
      <b/>
      <sz val="16"/>
      <color rgb="FF000080"/>
      <name val="Meiryo UI"/>
      <family val="3"/>
      <charset val="128"/>
    </font>
    <font>
      <b/>
      <sz val="10"/>
      <color rgb="FFFF0000"/>
      <name val="Meiryo UI"/>
      <family val="3"/>
      <charset val="128"/>
    </font>
    <font>
      <b/>
      <sz val="9"/>
      <name val="Tahoma"/>
      <family val="2"/>
    </font>
    <font>
      <sz val="16"/>
      <color rgb="FFFF0000"/>
      <name val="Meiryo UI"/>
      <family val="3"/>
      <charset val="128"/>
    </font>
    <font>
      <sz val="10"/>
      <name val="Tahoma"/>
      <family val="2"/>
    </font>
    <font>
      <b/>
      <sz val="12"/>
      <color theme="1"/>
      <name val="Tahoma"/>
      <family val="2"/>
    </font>
    <font>
      <b/>
      <sz val="12"/>
      <name val="Tahoma"/>
      <family val="2"/>
    </font>
    <font>
      <sz val="24"/>
      <color theme="1"/>
      <name val="Meiryo UI"/>
      <family val="3"/>
      <charset val="128"/>
    </font>
    <font>
      <sz val="7"/>
      <color theme="1"/>
      <name val="Meiryo UI"/>
      <family val="3"/>
      <charset val="128"/>
    </font>
    <font>
      <sz val="11"/>
      <name val="ＭＳ Ｐゴシック"/>
      <family val="2"/>
      <charset val="128"/>
      <scheme val="minor"/>
    </font>
    <font>
      <sz val="9"/>
      <color theme="1"/>
      <name val="HG丸ｺﾞｼｯｸM-PRO"/>
      <family val="3"/>
      <charset val="128"/>
    </font>
    <font>
      <sz val="9"/>
      <color theme="1"/>
      <name val="ＭＳ Ｐゴシック"/>
      <family val="2"/>
      <charset val="128"/>
      <scheme val="minor"/>
    </font>
    <font>
      <sz val="9"/>
      <color rgb="FF002060"/>
      <name val="HG丸ｺﾞｼｯｸM-PRO"/>
      <family val="3"/>
      <charset val="128"/>
    </font>
    <font>
      <sz val="11"/>
      <name val="ＭＳ Ｐゴシック"/>
      <family val="3"/>
      <charset val="128"/>
      <scheme val="minor"/>
    </font>
    <font>
      <sz val="8"/>
      <color rgb="FF002060"/>
      <name val="Meiryo UI"/>
      <family val="3"/>
      <charset val="128"/>
    </font>
    <font>
      <b/>
      <sz val="14"/>
      <color theme="1"/>
      <name val="Meiryo UI"/>
      <family val="3"/>
      <charset val="128"/>
    </font>
    <font>
      <b/>
      <sz val="11"/>
      <name val="MS UI Gothic"/>
      <family val="3"/>
      <charset val="128"/>
    </font>
    <font>
      <sz val="8"/>
      <color theme="1"/>
      <name val="HG丸ｺﾞｼｯｸM-PRO"/>
      <family val="3"/>
      <charset val="128"/>
    </font>
    <font>
      <b/>
      <sz val="14"/>
      <name val="Meiryo UI"/>
      <family val="3"/>
      <charset val="128"/>
    </font>
    <font>
      <b/>
      <sz val="16"/>
      <name val="Meiryo UI"/>
      <family val="3"/>
      <charset val="128"/>
    </font>
    <font>
      <b/>
      <sz val="8"/>
      <name val="Meiryo UI"/>
      <family val="3"/>
      <charset val="128"/>
    </font>
    <font>
      <b/>
      <sz val="10"/>
      <color theme="0"/>
      <name val="Meiryo UI"/>
      <family val="3"/>
      <charset val="128"/>
    </font>
    <font>
      <sz val="10"/>
      <color theme="0"/>
      <name val="Meiryo UI"/>
      <family val="3"/>
      <charset val="128"/>
    </font>
    <font>
      <b/>
      <sz val="9"/>
      <color theme="0" tint="-0.499984740745262"/>
      <name val="Meiryo UI"/>
      <family val="3"/>
      <charset val="128"/>
    </font>
    <font>
      <sz val="11"/>
      <color rgb="FFFF0000"/>
      <name val="Meiryo UI"/>
      <family val="3"/>
      <charset val="128"/>
    </font>
    <font>
      <sz val="9"/>
      <color rgb="FFFF0000"/>
      <name val="HG丸ｺﾞｼｯｸM-PRO"/>
      <family val="3"/>
      <charset val="128"/>
    </font>
    <font>
      <sz val="11"/>
      <color indexed="8"/>
      <name val="ＭＳ Ｐゴシック"/>
      <family val="3"/>
      <charset val="128"/>
    </font>
    <font>
      <sz val="10"/>
      <color rgb="FFFF0000"/>
      <name val="Meiryo UI"/>
      <family val="3"/>
      <charset val="128"/>
    </font>
    <font>
      <sz val="9"/>
      <color indexed="81"/>
      <name val="Meiryo UI"/>
      <family val="3"/>
      <charset val="128"/>
    </font>
    <font>
      <sz val="10"/>
      <color theme="1"/>
      <name val="Meiryo UI"/>
      <family val="2"/>
      <charset val="128"/>
    </font>
    <font>
      <sz val="6"/>
      <name val="Meiryo UI"/>
      <family val="2"/>
      <charset val="128"/>
    </font>
    <font>
      <sz val="10"/>
      <color indexed="81"/>
      <name val="Meiryo UI"/>
      <family val="3"/>
      <charset val="128"/>
    </font>
    <font>
      <b/>
      <sz val="16"/>
      <color rgb="FF002060"/>
      <name val="Meiryo UI"/>
      <family val="3"/>
      <charset val="128"/>
    </font>
    <font>
      <b/>
      <sz val="14"/>
      <color rgb="FF002060"/>
      <name val="Meiryo UI"/>
      <family val="3"/>
      <charset val="128"/>
    </font>
    <font>
      <b/>
      <sz val="11"/>
      <color rgb="FF002060"/>
      <name val="Meiryo UI"/>
      <family val="3"/>
      <charset val="128"/>
    </font>
    <font>
      <sz val="11"/>
      <color theme="1"/>
      <name val="ＭＳ Ｐゴシック"/>
      <family val="2"/>
      <scheme val="minor"/>
    </font>
    <font>
      <b/>
      <sz val="14"/>
      <color theme="1"/>
      <name val="Tahoma"/>
      <family val="2"/>
    </font>
    <font>
      <b/>
      <sz val="11"/>
      <color theme="1"/>
      <name val="Tahoma"/>
      <family val="2"/>
    </font>
    <font>
      <b/>
      <u/>
      <sz val="11"/>
      <color rgb="FFFF0000"/>
      <name val="Meiryo UI"/>
      <family val="3"/>
      <charset val="128"/>
    </font>
    <font>
      <b/>
      <u/>
      <sz val="11"/>
      <name val="Meiryo UI"/>
      <family val="3"/>
      <charset val="128"/>
    </font>
    <font>
      <i/>
      <sz val="8"/>
      <color rgb="FF0070C0"/>
      <name val="Meiryo UI"/>
      <family val="3"/>
      <charset val="128"/>
    </font>
    <font>
      <i/>
      <sz val="9"/>
      <color rgb="FF0070C0"/>
      <name val="Meiryo UI"/>
      <family val="3"/>
      <charset val="128"/>
    </font>
    <font>
      <i/>
      <sz val="9"/>
      <color rgb="FF0070C0"/>
      <name val="Tahoma"/>
      <family val="2"/>
    </font>
    <font>
      <i/>
      <sz val="9"/>
      <color rgb="FF0070C0"/>
      <name val="ＭＳ Ｐゴシック"/>
      <family val="3"/>
      <charset val="128"/>
    </font>
    <font>
      <i/>
      <sz val="9"/>
      <color rgb="FF0070C0"/>
      <name val="ＭＳ Ｐ明朝"/>
      <family val="1"/>
      <charset val="128"/>
    </font>
    <font>
      <sz val="10"/>
      <color theme="3" tint="0.39997558519241921"/>
      <name val="Meiryo UI"/>
      <family val="3"/>
      <charset val="128"/>
    </font>
    <font>
      <i/>
      <sz val="10"/>
      <color theme="3" tint="0.39997558519241921"/>
      <name val="Meiryo UI"/>
      <family val="3"/>
      <charset val="128"/>
    </font>
    <font>
      <i/>
      <sz val="10"/>
      <color theme="3" tint="0.39997558519241921"/>
      <name val="Tahoma"/>
      <family val="2"/>
    </font>
    <font>
      <i/>
      <sz val="10"/>
      <color theme="3" tint="0.39997558519241921"/>
      <name val="ＭＳ Ｐゴシック"/>
      <family val="2"/>
      <charset val="128"/>
    </font>
    <font>
      <sz val="11"/>
      <color theme="1"/>
      <name val="Tahoma"/>
      <family val="3"/>
      <charset val="128"/>
    </font>
    <font>
      <sz val="11"/>
      <color theme="1"/>
      <name val="Tahoma"/>
      <family val="3"/>
    </font>
    <font>
      <b/>
      <sz val="10"/>
      <color indexed="10"/>
      <name val="Meiryo UI"/>
      <family val="3"/>
      <charset val="128"/>
    </font>
    <font>
      <b/>
      <u/>
      <sz val="9"/>
      <color theme="1"/>
      <name val="Meiryo UI"/>
      <family val="3"/>
      <charset val="128"/>
    </font>
    <font>
      <sz val="10"/>
      <color rgb="FF92D050"/>
      <name val="Meiryo UI"/>
      <family val="3"/>
      <charset val="128"/>
    </font>
    <font>
      <b/>
      <sz val="11"/>
      <color rgb="FFC00000"/>
      <name val="Meiryo UI"/>
      <family val="3"/>
      <charset val="128"/>
    </font>
    <font>
      <b/>
      <sz val="11"/>
      <color rgb="FF0066FF"/>
      <name val="Meiryo UI"/>
      <family val="3"/>
      <charset val="128"/>
    </font>
    <font>
      <b/>
      <sz val="12"/>
      <name val="Tahoma"/>
      <family val="3"/>
      <charset val="128"/>
    </font>
    <font>
      <b/>
      <sz val="12"/>
      <name val="Tahoma"/>
      <family val="3"/>
    </font>
  </fonts>
  <fills count="13">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3F3F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medium">
        <color indexed="64"/>
      </right>
      <top style="medium">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tted">
        <color auto="1"/>
      </right>
      <top style="thin">
        <color auto="1"/>
      </top>
      <bottom style="double">
        <color indexed="64"/>
      </bottom>
      <diagonal/>
    </border>
    <border>
      <left style="dotted">
        <color auto="1"/>
      </left>
      <right style="thin">
        <color auto="1"/>
      </right>
      <top style="thin">
        <color auto="1"/>
      </top>
      <bottom style="double">
        <color indexed="64"/>
      </bottom>
      <diagonal/>
    </border>
    <border>
      <left style="thin">
        <color auto="1"/>
      </left>
      <right/>
      <top style="thin">
        <color auto="1"/>
      </top>
      <bottom style="double">
        <color auto="1"/>
      </bottom>
      <diagonal/>
    </border>
    <border>
      <left style="medium">
        <color indexed="64"/>
      </left>
      <right/>
      <top style="thin">
        <color indexed="64"/>
      </top>
      <bottom/>
      <diagonal/>
    </border>
  </borders>
  <cellStyleXfs count="14">
    <xf numFmtId="0" fontId="0" fillId="0" borderId="0">
      <alignment vertical="center"/>
    </xf>
    <xf numFmtId="0" fontId="35" fillId="0" borderId="0">
      <alignment vertical="center"/>
    </xf>
    <xf numFmtId="0" fontId="26" fillId="0" borderId="0">
      <alignment vertical="center"/>
    </xf>
    <xf numFmtId="6" fontId="48" fillId="0" borderId="0" applyFont="0" applyFill="0" applyBorder="0" applyAlignment="0" applyProtection="0">
      <alignment vertical="center"/>
    </xf>
    <xf numFmtId="0" fontId="48" fillId="0" borderId="0">
      <alignment vertical="center"/>
    </xf>
    <xf numFmtId="0" fontId="48" fillId="0" borderId="0">
      <alignment vertical="center"/>
    </xf>
    <xf numFmtId="0" fontId="119" fillId="0" borderId="0"/>
    <xf numFmtId="0" fontId="48" fillId="0" borderId="0">
      <alignment vertical="center"/>
    </xf>
    <xf numFmtId="0" fontId="48" fillId="0" borderId="0">
      <alignment vertical="center"/>
    </xf>
    <xf numFmtId="0" fontId="128" fillId="0" borderId="0"/>
    <xf numFmtId="0" fontId="57" fillId="0" borderId="0"/>
    <xf numFmtId="0" fontId="128" fillId="0" borderId="0"/>
    <xf numFmtId="0" fontId="128" fillId="0" borderId="0"/>
    <xf numFmtId="38" fontId="48" fillId="0" borderId="0" applyFont="0" applyFill="0" applyBorder="0" applyAlignment="0" applyProtection="0">
      <alignment vertical="center"/>
    </xf>
  </cellStyleXfs>
  <cellXfs count="756">
    <xf numFmtId="0" fontId="0" fillId="0" borderId="0" xfId="0">
      <alignment vertical="center"/>
    </xf>
    <xf numFmtId="0" fontId="5" fillId="0" borderId="0" xfId="0" applyFont="1" applyAlignment="1">
      <alignment horizontal="left" vertical="center"/>
    </xf>
    <xf numFmtId="0" fontId="3" fillId="0" borderId="0" xfId="0" applyFont="1" applyAlignment="1">
      <alignment vertical="center" wrapText="1"/>
    </xf>
    <xf numFmtId="0" fontId="7" fillId="0" borderId="0" xfId="0" applyFont="1" applyAlignment="1">
      <alignment horizontal="left" vertical="center"/>
    </xf>
    <xf numFmtId="0" fontId="14" fillId="0" borderId="0" xfId="0" applyFont="1" applyAlignment="1">
      <alignment horizontal="justify" vertical="center"/>
    </xf>
    <xf numFmtId="0" fontId="9" fillId="0" borderId="0" xfId="0" applyFont="1" applyAlignment="1">
      <alignment horizontal="left" vertical="center" wrapText="1"/>
    </xf>
    <xf numFmtId="0" fontId="21" fillId="0" borderId="0" xfId="0" applyFont="1" applyAlignment="1">
      <alignment horizontal="justify" vertical="center"/>
    </xf>
    <xf numFmtId="0" fontId="24" fillId="0" borderId="0" xfId="0" applyFont="1" applyAlignment="1">
      <alignment horizontal="justify" vertical="center"/>
    </xf>
    <xf numFmtId="0" fontId="7" fillId="0" borderId="0" xfId="0" applyFont="1" applyAlignment="1">
      <alignment horizontal="justify" vertical="center"/>
    </xf>
    <xf numFmtId="0" fontId="20" fillId="0" borderId="0" xfId="0" applyFont="1" applyAlignment="1">
      <alignment horizontal="justify" vertical="center"/>
    </xf>
    <xf numFmtId="0" fontId="25" fillId="0" borderId="0" xfId="0" applyFont="1" applyAlignment="1">
      <alignment horizontal="left" vertical="center"/>
    </xf>
    <xf numFmtId="0" fontId="18" fillId="0" borderId="0" xfId="0" applyFont="1" applyAlignment="1">
      <alignment horizontal="justify" vertical="center"/>
    </xf>
    <xf numFmtId="0" fontId="29" fillId="0" borderId="0" xfId="0" applyFont="1" applyAlignment="1">
      <alignment horizontal="justify" vertical="center"/>
    </xf>
    <xf numFmtId="0" fontId="32" fillId="0" borderId="0" xfId="0" applyFont="1" applyAlignment="1">
      <alignment horizontal="justify" vertical="center"/>
    </xf>
    <xf numFmtId="0" fontId="33" fillId="0" borderId="0" xfId="0" applyFont="1" applyAlignment="1">
      <alignment horizontal="justify" vertical="center"/>
    </xf>
    <xf numFmtId="0" fontId="36" fillId="0" borderId="0" xfId="1" applyFont="1">
      <alignment vertical="center"/>
    </xf>
    <xf numFmtId="0" fontId="35" fillId="0" borderId="0" xfId="1">
      <alignment vertical="center"/>
    </xf>
    <xf numFmtId="0" fontId="38" fillId="0" borderId="0" xfId="1" applyFont="1" applyAlignment="1">
      <alignment horizontal="left" vertical="top"/>
    </xf>
    <xf numFmtId="0" fontId="36" fillId="0" borderId="0" xfId="1" applyFont="1" applyAlignment="1">
      <alignment horizontal="left" vertical="top" wrapText="1"/>
    </xf>
    <xf numFmtId="0" fontId="42" fillId="0" borderId="0" xfId="1" applyFont="1" applyAlignment="1">
      <alignment vertical="top"/>
    </xf>
    <xf numFmtId="0" fontId="42" fillId="0" borderId="0" xfId="1" applyFont="1" applyAlignment="1">
      <alignment horizontal="center" vertical="top"/>
    </xf>
    <xf numFmtId="0" fontId="39" fillId="0" borderId="0" xfId="1" applyFont="1" applyAlignment="1">
      <alignment vertical="top"/>
    </xf>
    <xf numFmtId="0" fontId="39" fillId="0" borderId="0" xfId="1" applyFont="1" applyAlignment="1">
      <alignment horizontal="left" vertical="top"/>
    </xf>
    <xf numFmtId="0" fontId="39" fillId="0" borderId="0" xfId="1" applyFont="1" applyAlignment="1">
      <alignment vertical="top" wrapText="1"/>
    </xf>
    <xf numFmtId="14" fontId="39" fillId="0" borderId="0" xfId="1" applyNumberFormat="1" applyFont="1" applyAlignment="1">
      <alignment vertical="top" wrapText="1"/>
    </xf>
    <xf numFmtId="0" fontId="40" fillId="0" borderId="0" xfId="1" applyFont="1" applyAlignment="1">
      <alignment horizontal="left" vertical="top"/>
    </xf>
    <xf numFmtId="0" fontId="23" fillId="0" borderId="0" xfId="1" applyFont="1" applyAlignment="1">
      <alignment horizontal="left" vertical="top"/>
    </xf>
    <xf numFmtId="0" fontId="23" fillId="0" borderId="0" xfId="1" applyFont="1" applyAlignment="1">
      <alignment horizontal="center" vertical="center"/>
    </xf>
    <xf numFmtId="0" fontId="43" fillId="0" borderId="0" xfId="1" applyFont="1" applyAlignment="1">
      <alignment horizontal="left" vertical="top"/>
    </xf>
    <xf numFmtId="0" fontId="43" fillId="0" borderId="0" xfId="1" applyFont="1" applyAlignment="1">
      <alignment horizontal="center" vertical="top"/>
    </xf>
    <xf numFmtId="0" fontId="40" fillId="0" borderId="0" xfId="1" applyFont="1" applyAlignment="1">
      <alignment horizontal="left" vertical="top" wrapText="1"/>
    </xf>
    <xf numFmtId="0" fontId="4" fillId="0" borderId="0" xfId="0" applyFont="1" applyAlignment="1">
      <alignment horizontal="justify" vertical="center" wrapText="1"/>
    </xf>
    <xf numFmtId="0" fontId="5" fillId="0" borderId="0" xfId="0" applyFont="1" applyAlignment="1">
      <alignment horizontal="left" vertical="center" wrapText="1"/>
    </xf>
    <xf numFmtId="179" fontId="8" fillId="0" borderId="0" xfId="0" applyNumberFormat="1" applyFont="1" applyAlignment="1">
      <alignment horizontal="left" vertical="center" wrapText="1" indent="1"/>
    </xf>
    <xf numFmtId="0" fontId="10" fillId="0" borderId="0" xfId="0" applyFont="1" applyAlignment="1">
      <alignment horizontal="left" vertical="center" wrapText="1" indent="1"/>
    </xf>
    <xf numFmtId="0" fontId="12" fillId="0" borderId="0" xfId="0" applyFont="1" applyAlignment="1">
      <alignment horizontal="justify" vertical="center" wrapText="1"/>
    </xf>
    <xf numFmtId="0" fontId="11" fillId="0" borderId="0" xfId="0" applyFont="1" applyAlignment="1">
      <alignment horizontal="justify"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8" fillId="0" borderId="0" xfId="0" applyFont="1" applyAlignment="1">
      <alignment horizontal="justify" vertical="center" wrapText="1"/>
    </xf>
    <xf numFmtId="0" fontId="6" fillId="0" borderId="0" xfId="0" applyFont="1" applyAlignment="1">
      <alignment horizontal="left" vertical="center"/>
    </xf>
    <xf numFmtId="0" fontId="44" fillId="0" borderId="0" xfId="0" applyFont="1">
      <alignment vertical="center"/>
    </xf>
    <xf numFmtId="0" fontId="27" fillId="0" borderId="0" xfId="0" applyFont="1" applyAlignment="1">
      <alignment vertical="center" wrapText="1"/>
    </xf>
    <xf numFmtId="0" fontId="18" fillId="0" borderId="0" xfId="0" applyFont="1">
      <alignment vertical="center"/>
    </xf>
    <xf numFmtId="0" fontId="28" fillId="0" borderId="0" xfId="0" applyFont="1">
      <alignment vertical="center"/>
    </xf>
    <xf numFmtId="0" fontId="49" fillId="0" borderId="0" xfId="0" applyFont="1">
      <alignment vertical="center"/>
    </xf>
    <xf numFmtId="0" fontId="16" fillId="0" borderId="15" xfId="0" applyFont="1" applyBorder="1" applyAlignment="1">
      <alignment horizontal="left" vertical="center" wrapText="1"/>
    </xf>
    <xf numFmtId="0" fontId="8" fillId="0" borderId="16" xfId="0" applyFont="1" applyBorder="1" applyAlignment="1">
      <alignment horizontal="left" vertical="center" wrapText="1"/>
    </xf>
    <xf numFmtId="0" fontId="16" fillId="0" borderId="16" xfId="0" applyFont="1" applyBorder="1" applyAlignment="1">
      <alignment horizontal="left" vertical="center" wrapText="1"/>
    </xf>
    <xf numFmtId="0" fontId="8" fillId="0" borderId="22" xfId="0" applyFont="1" applyBorder="1" applyAlignment="1">
      <alignment horizontal="center" vertical="center" wrapText="1"/>
    </xf>
    <xf numFmtId="0" fontId="8" fillId="0" borderId="23" xfId="0" applyFont="1" applyBorder="1" applyAlignment="1">
      <alignment horizontal="justify" vertical="center" wrapText="1"/>
    </xf>
    <xf numFmtId="0" fontId="10" fillId="0" borderId="26" xfId="0" applyFont="1" applyBorder="1" applyAlignment="1">
      <alignment horizontal="left" vertical="center" wrapText="1" indent="1"/>
    </xf>
    <xf numFmtId="0" fontId="10" fillId="0" borderId="25" xfId="0" applyFont="1" applyBorder="1" applyAlignment="1">
      <alignment horizontal="left" vertical="center" wrapText="1" indent="1"/>
    </xf>
    <xf numFmtId="0" fontId="0" fillId="0" borderId="0" xfId="0" applyProtection="1">
      <alignment vertical="center"/>
      <protection hidden="1"/>
    </xf>
    <xf numFmtId="0" fontId="13" fillId="0" borderId="22" xfId="0" applyFont="1" applyBorder="1" applyAlignment="1">
      <alignment horizontal="left" vertical="center" wrapText="1"/>
    </xf>
    <xf numFmtId="0" fontId="13" fillId="0" borderId="20" xfId="0" applyFont="1" applyBorder="1" applyAlignment="1">
      <alignment horizontal="left" vertical="center" wrapText="1"/>
    </xf>
    <xf numFmtId="179" fontId="52" fillId="0" borderId="1" xfId="0" applyNumberFormat="1" applyFont="1" applyBorder="1" applyAlignment="1" applyProtection="1">
      <alignment horizontal="center" vertical="center"/>
      <protection locked="0"/>
    </xf>
    <xf numFmtId="0" fontId="52" fillId="0" borderId="0" xfId="0" applyFont="1" applyAlignment="1">
      <alignment horizontal="center" vertical="center" wrapText="1"/>
    </xf>
    <xf numFmtId="0" fontId="52" fillId="0" borderId="1" xfId="0" applyFont="1" applyBorder="1" applyAlignment="1" applyProtection="1">
      <alignment horizontal="left" vertical="center" wrapText="1"/>
      <protection locked="0"/>
    </xf>
    <xf numFmtId="0" fontId="52" fillId="0" borderId="2" xfId="0" applyFont="1" applyBorder="1" applyAlignment="1" applyProtection="1">
      <alignment horizontal="left" vertical="center" wrapText="1"/>
      <protection locked="0"/>
    </xf>
    <xf numFmtId="0" fontId="52" fillId="0" borderId="26" xfId="0" applyFont="1" applyBorder="1" applyAlignment="1">
      <alignment horizontal="center" vertical="center" wrapText="1"/>
    </xf>
    <xf numFmtId="0" fontId="15" fillId="0" borderId="0" xfId="0" applyFont="1" applyAlignment="1">
      <alignment horizontal="justify" vertical="center"/>
    </xf>
    <xf numFmtId="0" fontId="15" fillId="0" borderId="0" xfId="0" applyFont="1">
      <alignment vertical="center"/>
    </xf>
    <xf numFmtId="0" fontId="15" fillId="0" borderId="0" xfId="0" quotePrefix="1" applyFont="1">
      <alignment vertical="center"/>
    </xf>
    <xf numFmtId="0" fontId="53" fillId="0" borderId="2" xfId="0" applyFont="1" applyBorder="1" applyAlignment="1" applyProtection="1">
      <alignment horizontal="justify" vertical="center" wrapText="1"/>
      <protection locked="0"/>
    </xf>
    <xf numFmtId="0" fontId="8" fillId="0" borderId="22" xfId="0" applyFont="1" applyBorder="1" applyAlignment="1">
      <alignment horizontal="left" vertical="center" wrapText="1"/>
    </xf>
    <xf numFmtId="0" fontId="8" fillId="0" borderId="26" xfId="0" applyFont="1" applyBorder="1" applyAlignment="1">
      <alignment horizontal="left" vertical="center" wrapText="1"/>
    </xf>
    <xf numFmtId="0" fontId="52" fillId="0" borderId="9" xfId="0" applyFont="1" applyBorder="1" applyAlignment="1" applyProtection="1">
      <alignment horizontal="left" vertical="center" wrapText="1"/>
      <protection locked="0"/>
    </xf>
    <xf numFmtId="0" fontId="50" fillId="0" borderId="23" xfId="0" applyFont="1" applyBorder="1">
      <alignment vertical="center"/>
    </xf>
    <xf numFmtId="0" fontId="50" fillId="0" borderId="22" xfId="0" applyFont="1" applyBorder="1" applyAlignment="1">
      <alignment horizontal="right" vertical="center"/>
    </xf>
    <xf numFmtId="0" fontId="52" fillId="0" borderId="11" xfId="0" applyFont="1" applyBorder="1" applyAlignment="1" applyProtection="1">
      <alignment horizontal="center" vertical="center"/>
      <protection locked="0"/>
    </xf>
    <xf numFmtId="0" fontId="16" fillId="0" borderId="26" xfId="0" applyFont="1" applyBorder="1" applyAlignment="1">
      <alignment horizontal="right" vertical="center" wrapText="1"/>
    </xf>
    <xf numFmtId="0" fontId="16" fillId="0" borderId="25" xfId="0" applyFont="1" applyBorder="1" applyAlignment="1">
      <alignment horizontal="left" vertical="center" wrapText="1"/>
    </xf>
    <xf numFmtId="0" fontId="56" fillId="0" borderId="0" xfId="1" applyFont="1">
      <alignment vertical="center"/>
    </xf>
    <xf numFmtId="0" fontId="62" fillId="0" borderId="0" xfId="1" applyFont="1">
      <alignment vertical="center"/>
    </xf>
    <xf numFmtId="0" fontId="44" fillId="0" borderId="0" xfId="1" applyFont="1" applyAlignment="1">
      <alignment horizontal="center" vertical="center"/>
    </xf>
    <xf numFmtId="0" fontId="60" fillId="0" borderId="0" xfId="1" applyFont="1" applyAlignment="1">
      <alignment horizontal="right" vertical="center"/>
    </xf>
    <xf numFmtId="0" fontId="63" fillId="0" borderId="0" xfId="1" applyFont="1">
      <alignment vertical="center"/>
    </xf>
    <xf numFmtId="0" fontId="64" fillId="0" borderId="0" xfId="1" applyFont="1" applyAlignment="1">
      <alignment horizontal="right" vertical="center"/>
    </xf>
    <xf numFmtId="0" fontId="44" fillId="0" borderId="0" xfId="1" applyFont="1" applyAlignment="1">
      <alignment vertical="top"/>
    </xf>
    <xf numFmtId="0" fontId="44" fillId="0" borderId="0" xfId="1" applyFont="1" applyAlignment="1">
      <alignment vertical="top" wrapText="1"/>
    </xf>
    <xf numFmtId="0" fontId="44" fillId="0" borderId="0" xfId="1" applyFont="1">
      <alignment vertical="center"/>
    </xf>
    <xf numFmtId="0" fontId="44" fillId="0" borderId="0" xfId="1" applyFont="1" applyAlignment="1">
      <alignment horizontal="right" vertical="top" wrapText="1"/>
    </xf>
    <xf numFmtId="0" fontId="41" fillId="0" borderId="0" xfId="1" applyFont="1">
      <alignment vertical="center"/>
    </xf>
    <xf numFmtId="0" fontId="60" fillId="0" borderId="0" xfId="1" applyFont="1">
      <alignment vertical="center"/>
    </xf>
    <xf numFmtId="0" fontId="50" fillId="0" borderId="0" xfId="1" applyFont="1">
      <alignment vertical="center"/>
    </xf>
    <xf numFmtId="0" fontId="50" fillId="0" borderId="22" xfId="1" applyFont="1" applyBorder="1">
      <alignment vertical="center"/>
    </xf>
    <xf numFmtId="0" fontId="60" fillId="0" borderId="22" xfId="1" applyFont="1" applyBorder="1">
      <alignment vertical="center"/>
    </xf>
    <xf numFmtId="6" fontId="50" fillId="0" borderId="0" xfId="1" applyNumberFormat="1" applyFont="1">
      <alignment vertical="center"/>
    </xf>
    <xf numFmtId="0" fontId="50" fillId="0" borderId="0" xfId="1" applyFont="1" applyAlignment="1">
      <alignment horizontal="left" vertical="center" wrapText="1"/>
    </xf>
    <xf numFmtId="0" fontId="69" fillId="0" borderId="0" xfId="1" applyFont="1">
      <alignment vertical="center"/>
    </xf>
    <xf numFmtId="6" fontId="44" fillId="0" borderId="0" xfId="1" applyNumberFormat="1" applyFont="1">
      <alignment vertical="center"/>
    </xf>
    <xf numFmtId="0" fontId="70" fillId="0" borderId="0" xfId="1" applyFont="1">
      <alignment vertical="center"/>
    </xf>
    <xf numFmtId="0" fontId="70" fillId="0" borderId="0" xfId="1" applyFont="1" applyAlignment="1">
      <alignment vertical="center" wrapText="1"/>
    </xf>
    <xf numFmtId="6" fontId="41" fillId="0" borderId="0" xfId="1" applyNumberFormat="1" applyFont="1">
      <alignment vertical="center"/>
    </xf>
    <xf numFmtId="0" fontId="41" fillId="0" borderId="15" xfId="1" applyFont="1" applyBorder="1" applyAlignment="1">
      <alignment horizontal="center" vertical="center"/>
    </xf>
    <xf numFmtId="178" fontId="60" fillId="0" borderId="0" xfId="1" applyNumberFormat="1" applyFont="1">
      <alignment vertical="center"/>
    </xf>
    <xf numFmtId="178" fontId="60" fillId="0" borderId="0" xfId="1" applyNumberFormat="1" applyFont="1" applyAlignment="1">
      <alignment horizontal="right" vertical="center"/>
    </xf>
    <xf numFmtId="0" fontId="69" fillId="0" borderId="0" xfId="1" applyFont="1" applyAlignment="1">
      <alignment horizontal="left" vertical="center"/>
    </xf>
    <xf numFmtId="0" fontId="60" fillId="0" borderId="0" xfId="1" applyFont="1" applyAlignment="1">
      <alignment horizontal="left" vertical="center"/>
    </xf>
    <xf numFmtId="0" fontId="69" fillId="0" borderId="0" xfId="1" applyFont="1" applyAlignment="1">
      <alignment horizontal="right" vertical="center"/>
    </xf>
    <xf numFmtId="0" fontId="73" fillId="0" borderId="0" xfId="1" applyFont="1" applyAlignment="1">
      <alignment horizontal="right" vertical="center"/>
    </xf>
    <xf numFmtId="6" fontId="60" fillId="0" borderId="0" xfId="1" applyNumberFormat="1" applyFont="1">
      <alignment vertical="center"/>
    </xf>
    <xf numFmtId="0" fontId="69" fillId="0" borderId="27" xfId="1" applyFont="1" applyBorder="1">
      <alignment vertical="center"/>
    </xf>
    <xf numFmtId="0" fontId="60" fillId="0" borderId="27" xfId="1" applyFont="1" applyBorder="1">
      <alignment vertical="center"/>
    </xf>
    <xf numFmtId="0" fontId="44" fillId="0" borderId="0" xfId="2" applyFont="1">
      <alignment vertical="center"/>
    </xf>
    <xf numFmtId="0" fontId="22" fillId="0" borderId="0" xfId="2" applyFont="1">
      <alignment vertical="center"/>
    </xf>
    <xf numFmtId="0" fontId="44" fillId="0" borderId="22" xfId="2" applyFont="1" applyBorder="1">
      <alignment vertical="center"/>
    </xf>
    <xf numFmtId="0" fontId="22" fillId="0" borderId="22" xfId="2" applyFont="1" applyBorder="1">
      <alignment vertical="center"/>
    </xf>
    <xf numFmtId="0" fontId="76" fillId="0" borderId="0" xfId="1" applyFont="1" applyAlignment="1">
      <alignment horizontal="right" vertical="center"/>
    </xf>
    <xf numFmtId="177" fontId="78" fillId="0" borderId="15" xfId="1" applyNumberFormat="1" applyFont="1" applyBorder="1" applyAlignment="1">
      <alignment horizontal="right" vertical="center"/>
    </xf>
    <xf numFmtId="5" fontId="57" fillId="0" borderId="15" xfId="1" applyNumberFormat="1" applyFont="1" applyBorder="1" applyAlignment="1">
      <alignment vertical="center" wrapText="1"/>
    </xf>
    <xf numFmtId="0" fontId="57" fillId="0" borderId="0" xfId="1" applyFont="1" applyAlignment="1">
      <alignment vertical="center" wrapText="1"/>
    </xf>
    <xf numFmtId="0" fontId="57" fillId="0" borderId="15" xfId="1" applyFont="1" applyBorder="1" applyAlignment="1">
      <alignment vertical="center" wrapText="1"/>
    </xf>
    <xf numFmtId="0" fontId="79" fillId="0" borderId="0" xfId="1" applyFont="1" applyAlignment="1">
      <alignment horizontal="right" vertical="center"/>
    </xf>
    <xf numFmtId="0" fontId="76" fillId="0" borderId="0" xfId="1" applyFont="1" applyAlignment="1">
      <alignment horizontal="center" vertical="top"/>
    </xf>
    <xf numFmtId="0" fontId="60" fillId="0" borderId="0" xfId="1" applyFont="1" applyAlignment="1">
      <alignment horizontal="right" vertical="top"/>
    </xf>
    <xf numFmtId="0" fontId="80" fillId="0" borderId="0" xfId="1" applyFont="1" applyAlignment="1">
      <alignment vertical="top"/>
    </xf>
    <xf numFmtId="0" fontId="58" fillId="0" borderId="0" xfId="1" applyFont="1" applyAlignment="1">
      <alignment vertical="top"/>
    </xf>
    <xf numFmtId="0" fontId="76" fillId="0" borderId="0" xfId="1" applyFont="1" applyAlignment="1">
      <alignment vertical="top" wrapText="1"/>
    </xf>
    <xf numFmtId="0" fontId="22" fillId="0" borderId="0" xfId="1" applyFont="1" applyAlignment="1">
      <alignment vertical="top"/>
    </xf>
    <xf numFmtId="0" fontId="22" fillId="0" borderId="0" xfId="1" applyFont="1" applyAlignment="1">
      <alignment horizontal="left" vertical="top"/>
    </xf>
    <xf numFmtId="0" fontId="50" fillId="0" borderId="0" xfId="1" applyFont="1" applyAlignment="1">
      <alignment horizontal="right" vertical="top"/>
    </xf>
    <xf numFmtId="0" fontId="22" fillId="0" borderId="0" xfId="1" applyFont="1" applyAlignment="1">
      <alignment vertical="top" wrapText="1"/>
    </xf>
    <xf numFmtId="0" fontId="67" fillId="0" borderId="0" xfId="1" applyFont="1" applyAlignment="1">
      <alignment vertical="top"/>
    </xf>
    <xf numFmtId="0" fontId="47" fillId="0" borderId="0" xfId="1" applyFont="1" applyAlignment="1">
      <alignment vertical="top" wrapText="1"/>
    </xf>
    <xf numFmtId="0" fontId="67" fillId="0" borderId="0" xfId="1" applyFont="1" applyAlignment="1">
      <alignment horizontal="right" vertical="top" wrapText="1"/>
    </xf>
    <xf numFmtId="0" fontId="82" fillId="0" borderId="0" xfId="1" applyFont="1" applyAlignment="1">
      <alignment horizontal="left" vertical="top"/>
    </xf>
    <xf numFmtId="0" fontId="82" fillId="0" borderId="0" xfId="1" applyFont="1" applyAlignment="1">
      <alignment vertical="top" wrapText="1"/>
    </xf>
    <xf numFmtId="0" fontId="67" fillId="0" borderId="0" xfId="1" applyFont="1" applyAlignment="1">
      <alignment vertical="top" wrapText="1"/>
    </xf>
    <xf numFmtId="0" fontId="77" fillId="0" borderId="0" xfId="1" applyFont="1" applyAlignment="1">
      <alignment vertical="top" wrapText="1"/>
    </xf>
    <xf numFmtId="0" fontId="70" fillId="0" borderId="0" xfId="1" applyFont="1" applyAlignment="1">
      <alignment horizontal="left" vertical="top"/>
    </xf>
    <xf numFmtId="0" fontId="83" fillId="0" borderId="0" xfId="1" applyFont="1" applyAlignment="1">
      <alignment horizontal="right" vertical="center" wrapText="1"/>
    </xf>
    <xf numFmtId="0" fontId="49" fillId="0" borderId="0" xfId="1" applyFont="1" applyAlignment="1">
      <alignment horizontal="right" vertical="center" wrapText="1"/>
    </xf>
    <xf numFmtId="0" fontId="49" fillId="0" borderId="0" xfId="1" applyFont="1" applyAlignment="1">
      <alignment horizontal="right" vertical="center"/>
    </xf>
    <xf numFmtId="0" fontId="24" fillId="0" borderId="0" xfId="1" applyFont="1" applyAlignment="1">
      <alignment horizontal="right" vertical="top"/>
    </xf>
    <xf numFmtId="0" fontId="50" fillId="0" borderId="0" xfId="1" applyFont="1" applyAlignment="1">
      <alignment horizontal="left" vertical="top"/>
    </xf>
    <xf numFmtId="0" fontId="50" fillId="0" borderId="0" xfId="1" applyFont="1" applyAlignment="1">
      <alignment vertical="top"/>
    </xf>
    <xf numFmtId="0" fontId="44" fillId="0" borderId="0" xfId="1" applyFont="1" applyAlignment="1">
      <alignment horizontal="center" vertical="top"/>
    </xf>
    <xf numFmtId="0" fontId="49" fillId="0" borderId="0" xfId="1" applyFont="1" applyAlignment="1">
      <alignment horizontal="left" vertical="top"/>
    </xf>
    <xf numFmtId="0" fontId="10" fillId="0" borderId="0" xfId="1" applyFont="1" applyAlignment="1">
      <alignment horizontal="left" vertical="top"/>
    </xf>
    <xf numFmtId="0" fontId="44" fillId="0" borderId="0" xfId="1" applyFont="1" applyAlignment="1">
      <alignment horizontal="left" vertical="top"/>
    </xf>
    <xf numFmtId="0" fontId="44" fillId="0" borderId="22" xfId="1" applyFont="1" applyBorder="1" applyAlignment="1">
      <alignment vertical="top"/>
    </xf>
    <xf numFmtId="0" fontId="70" fillId="0" borderId="0" xfId="1" applyFont="1" applyAlignment="1">
      <alignment vertical="top"/>
    </xf>
    <xf numFmtId="0" fontId="88" fillId="0" borderId="22" xfId="1" applyFont="1" applyBorder="1" applyAlignment="1">
      <alignment vertical="top" wrapText="1"/>
    </xf>
    <xf numFmtId="0" fontId="88" fillId="0" borderId="23" xfId="1" applyFont="1" applyBorder="1" applyAlignment="1">
      <alignment vertical="top" wrapText="1"/>
    </xf>
    <xf numFmtId="0" fontId="88" fillId="0" borderId="16" xfId="1" applyFont="1" applyBorder="1" applyAlignment="1">
      <alignment vertical="top" wrapText="1"/>
    </xf>
    <xf numFmtId="0" fontId="88" fillId="0" borderId="20" xfId="1" applyFont="1" applyBorder="1" applyAlignment="1">
      <alignment vertical="top" wrapText="1"/>
    </xf>
    <xf numFmtId="0" fontId="88" fillId="0" borderId="17" xfId="1" applyFont="1" applyBorder="1" applyAlignment="1">
      <alignment vertical="top" wrapText="1"/>
    </xf>
    <xf numFmtId="0" fontId="69" fillId="0" borderId="0" xfId="1" applyFont="1" applyAlignment="1">
      <alignment vertical="center" wrapText="1"/>
    </xf>
    <xf numFmtId="0" fontId="90" fillId="0" borderId="0" xfId="1" applyFont="1" applyAlignment="1">
      <alignment horizontal="center" vertical="center" wrapText="1"/>
    </xf>
    <xf numFmtId="0" fontId="69" fillId="0" borderId="0" xfId="1" applyFont="1" applyAlignment="1">
      <alignment horizontal="center" vertical="center" wrapText="1"/>
    </xf>
    <xf numFmtId="0" fontId="91" fillId="0" borderId="0" xfId="1" applyFont="1" applyAlignment="1">
      <alignment horizontal="left" vertical="center" wrapText="1"/>
    </xf>
    <xf numFmtId="0" fontId="8" fillId="0" borderId="0" xfId="1" applyFont="1" applyAlignment="1">
      <alignment horizontal="left" vertical="center"/>
    </xf>
    <xf numFmtId="0" fontId="10" fillId="0" borderId="0" xfId="1" applyFont="1" applyAlignment="1">
      <alignment horizontal="left" vertical="center"/>
    </xf>
    <xf numFmtId="0" fontId="8" fillId="0" borderId="0" xfId="1" applyFont="1" applyAlignment="1">
      <alignment horizontal="left" vertical="top"/>
    </xf>
    <xf numFmtId="0" fontId="57" fillId="0" borderId="0" xfId="0" applyFont="1">
      <alignment vertical="center"/>
    </xf>
    <xf numFmtId="0" fontId="44" fillId="0" borderId="0" xfId="1" applyFont="1" applyAlignment="1">
      <alignment horizontal="left" vertical="top" wrapText="1"/>
    </xf>
    <xf numFmtId="0" fontId="61" fillId="0" borderId="0" xfId="1" applyFont="1" applyAlignment="1">
      <alignment horizontal="center" vertical="center"/>
    </xf>
    <xf numFmtId="0" fontId="7" fillId="0" borderId="0" xfId="1" applyFont="1" applyAlignment="1">
      <alignment horizontal="left" vertical="center"/>
    </xf>
    <xf numFmtId="0" fontId="76" fillId="0" borderId="0" xfId="1" applyFont="1" applyAlignment="1">
      <alignment vertical="top"/>
    </xf>
    <xf numFmtId="0" fontId="60" fillId="0" borderId="0" xfId="1" applyFont="1" applyAlignment="1">
      <alignment vertical="top"/>
    </xf>
    <xf numFmtId="0" fontId="8" fillId="2" borderId="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9" fillId="0" borderId="0" xfId="0" applyFont="1" applyAlignment="1">
      <alignment horizontal="left" vertical="center"/>
    </xf>
    <xf numFmtId="0" fontId="60" fillId="0" borderId="0" xfId="1" applyFont="1" applyAlignment="1"/>
    <xf numFmtId="0" fontId="69" fillId="0" borderId="0" xfId="1" applyFont="1" applyAlignment="1"/>
    <xf numFmtId="6" fontId="60" fillId="0" borderId="14" xfId="1" applyNumberFormat="1" applyFont="1" applyBorder="1">
      <alignment vertical="center"/>
    </xf>
    <xf numFmtId="0" fontId="77" fillId="0" borderId="0" xfId="1" applyFont="1" applyAlignment="1">
      <alignment horizontal="left" vertical="top"/>
    </xf>
    <xf numFmtId="0" fontId="76" fillId="0" borderId="0" xfId="1" applyFont="1" applyAlignment="1">
      <alignment horizontal="left" vertical="top"/>
    </xf>
    <xf numFmtId="0" fontId="41" fillId="0" borderId="0" xfId="1" applyFont="1" applyAlignment="1">
      <alignment horizontal="left" vertical="top"/>
    </xf>
    <xf numFmtId="0" fontId="87" fillId="0" borderId="18" xfId="1" applyFont="1" applyBorder="1" applyAlignment="1">
      <alignment horizontal="distributed" vertical="center" wrapText="1"/>
    </xf>
    <xf numFmtId="0" fontId="87" fillId="0" borderId="19" xfId="1" applyFont="1" applyBorder="1" applyAlignment="1">
      <alignment horizontal="distributed" vertical="top" wrapText="1"/>
    </xf>
    <xf numFmtId="0" fontId="87" fillId="0" borderId="18" xfId="1" applyFont="1" applyBorder="1" applyAlignment="1">
      <alignment horizontal="distributed" vertical="top" wrapText="1"/>
    </xf>
    <xf numFmtId="0" fontId="87" fillId="0" borderId="15" xfId="1" applyFont="1" applyBorder="1" applyAlignment="1">
      <alignment horizontal="distributed" vertical="center" wrapText="1"/>
    </xf>
    <xf numFmtId="0" fontId="68" fillId="0" borderId="0" xfId="1" applyFont="1" applyAlignment="1">
      <alignment horizontal="left" vertical="center"/>
    </xf>
    <xf numFmtId="0" fontId="50" fillId="0" borderId="0" xfId="1" applyFont="1" applyAlignment="1">
      <alignment horizontal="right" vertical="top" wrapText="1"/>
    </xf>
    <xf numFmtId="0" fontId="49" fillId="0" borderId="0" xfId="1" applyFont="1" applyAlignment="1">
      <alignment horizontal="right" vertical="top"/>
    </xf>
    <xf numFmtId="0" fontId="16" fillId="2" borderId="5" xfId="0" applyFont="1" applyFill="1" applyBorder="1" applyAlignment="1">
      <alignment horizontal="center" vertical="top" wrapText="1"/>
    </xf>
    <xf numFmtId="0" fontId="95" fillId="2" borderId="7" xfId="0" applyFont="1" applyFill="1" applyBorder="1" applyAlignment="1">
      <alignment horizontal="center" vertical="top" wrapText="1"/>
    </xf>
    <xf numFmtId="0" fontId="95" fillId="2" borderId="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44" fillId="0" borderId="22" xfId="0" applyFont="1" applyBorder="1" applyAlignment="1">
      <alignment horizontal="justify" vertical="center"/>
    </xf>
    <xf numFmtId="0" fontId="22" fillId="0" borderId="0" xfId="0" applyFont="1" applyAlignment="1">
      <alignment horizontal="justify" vertical="center"/>
    </xf>
    <xf numFmtId="0" fontId="27" fillId="0" borderId="0" xfId="0" applyFont="1" applyAlignment="1">
      <alignment horizontal="justify" vertical="center"/>
    </xf>
    <xf numFmtId="0" fontId="17" fillId="0" borderId="0" xfId="0" applyFont="1" applyAlignment="1">
      <alignment horizontal="center" vertical="center" wrapText="1"/>
    </xf>
    <xf numFmtId="0" fontId="55" fillId="0" borderId="0" xfId="0" applyFont="1" applyAlignment="1">
      <alignment horizontal="center" vertical="center" wrapText="1"/>
    </xf>
    <xf numFmtId="0" fontId="10" fillId="0" borderId="0" xfId="0" applyFont="1">
      <alignment vertical="center"/>
    </xf>
    <xf numFmtId="0" fontId="19" fillId="0" borderId="0" xfId="0" applyFont="1">
      <alignment vertical="center"/>
    </xf>
    <xf numFmtId="0" fontId="101" fillId="0" borderId="15" xfId="0" applyFont="1" applyBorder="1" applyAlignment="1">
      <alignment horizontal="center" vertical="center" wrapText="1"/>
    </xf>
    <xf numFmtId="0" fontId="46" fillId="0" borderId="0" xfId="0" applyFont="1" applyProtection="1">
      <alignment vertical="center"/>
      <protection hidden="1"/>
    </xf>
    <xf numFmtId="6" fontId="79" fillId="0" borderId="27" xfId="1" quotePrefix="1" applyNumberFormat="1" applyFont="1" applyBorder="1">
      <alignment vertical="center"/>
    </xf>
    <xf numFmtId="180" fontId="15" fillId="0" borderId="15" xfId="0" applyNumberFormat="1" applyFont="1" applyBorder="1">
      <alignment vertical="center"/>
    </xf>
    <xf numFmtId="0" fontId="19" fillId="0" borderId="15" xfId="0" applyFont="1" applyBorder="1" applyAlignment="1">
      <alignment horizontal="center" vertical="center"/>
    </xf>
    <xf numFmtId="0" fontId="94" fillId="0" borderId="0" xfId="0" applyFont="1" applyAlignment="1">
      <alignment horizontal="left" vertical="center"/>
    </xf>
    <xf numFmtId="0" fontId="55" fillId="0" borderId="15" xfId="0" applyFont="1" applyBorder="1" applyAlignment="1">
      <alignment horizontal="center" vertical="center" wrapText="1"/>
    </xf>
    <xf numFmtId="0" fontId="34" fillId="0" borderId="6" xfId="0" applyFont="1" applyBorder="1" applyAlignment="1">
      <alignment horizontal="justify" vertical="center"/>
    </xf>
    <xf numFmtId="0" fontId="108" fillId="0" borderId="0" xfId="0" applyFont="1" applyAlignment="1">
      <alignment horizontal="left" vertical="center"/>
    </xf>
    <xf numFmtId="0" fontId="109" fillId="0" borderId="0" xfId="0" applyFont="1" applyAlignment="1">
      <alignment horizontal="left" vertical="center"/>
    </xf>
    <xf numFmtId="0" fontId="16" fillId="0" borderId="1" xfId="0" applyFont="1" applyBorder="1" applyAlignment="1" applyProtection="1">
      <alignment horizontal="left" vertical="center" wrapText="1" indent="1"/>
      <protection locked="0"/>
    </xf>
    <xf numFmtId="0" fontId="99" fillId="0" borderId="0" xfId="0" applyFont="1" applyAlignment="1">
      <alignment horizontal="justify" vertical="center"/>
    </xf>
    <xf numFmtId="0" fontId="111" fillId="0" borderId="6" xfId="0" applyFont="1" applyBorder="1" applyAlignment="1">
      <alignment horizontal="justify" vertical="center" wrapText="1"/>
    </xf>
    <xf numFmtId="0" fontId="76" fillId="0" borderId="0" xfId="1" applyFont="1" applyAlignment="1">
      <alignment horizontal="center" vertical="top" wrapText="1"/>
    </xf>
    <xf numFmtId="0" fontId="42" fillId="0" borderId="0" xfId="1" applyFont="1" applyAlignment="1">
      <alignment vertical="top" wrapText="1"/>
    </xf>
    <xf numFmtId="6" fontId="79" fillId="0" borderId="0" xfId="1" applyNumberFormat="1" applyFont="1">
      <alignment vertical="center"/>
    </xf>
    <xf numFmtId="6" fontId="79" fillId="0" borderId="27" xfId="1" applyNumberFormat="1" applyFont="1" applyBorder="1">
      <alignment vertical="center"/>
    </xf>
    <xf numFmtId="0" fontId="114" fillId="0" borderId="0" xfId="1" applyFont="1" applyAlignment="1">
      <alignment vertical="top"/>
    </xf>
    <xf numFmtId="0" fontId="115" fillId="0" borderId="0" xfId="1" applyFont="1" applyAlignment="1">
      <alignment horizontal="center" vertical="top"/>
    </xf>
    <xf numFmtId="0" fontId="115" fillId="0" borderId="0" xfId="1" applyFont="1" applyAlignment="1">
      <alignment vertical="top" wrapText="1"/>
    </xf>
    <xf numFmtId="0" fontId="58" fillId="0" borderId="0" xfId="1" applyFont="1" applyAlignment="1">
      <alignment vertical="top" wrapText="1"/>
    </xf>
    <xf numFmtId="0" fontId="79" fillId="0" borderId="0" xfId="1" applyFont="1">
      <alignment vertical="center"/>
    </xf>
    <xf numFmtId="6" fontId="60" fillId="0" borderId="27" xfId="1" applyNumberFormat="1" applyFont="1" applyBorder="1">
      <alignment vertical="center"/>
    </xf>
    <xf numFmtId="0" fontId="22" fillId="0" borderId="0" xfId="0" applyFont="1">
      <alignment vertical="center"/>
    </xf>
    <xf numFmtId="5" fontId="79" fillId="0" borderId="0" xfId="3" applyNumberFormat="1" applyFont="1" applyAlignment="1">
      <alignment vertical="center"/>
    </xf>
    <xf numFmtId="6" fontId="79" fillId="0" borderId="0" xfId="1" applyNumberFormat="1" applyFont="1" applyAlignment="1">
      <alignment horizontal="right" vertical="center"/>
    </xf>
    <xf numFmtId="0" fontId="31" fillId="0" borderId="0" xfId="0" applyFont="1">
      <alignment vertical="center"/>
    </xf>
    <xf numFmtId="0" fontId="31" fillId="0" borderId="0" xfId="0" applyFont="1" applyAlignment="1">
      <alignment horizontal="right" vertical="center"/>
    </xf>
    <xf numFmtId="0" fontId="30" fillId="0" borderId="0" xfId="0" applyFont="1" applyAlignment="1">
      <alignment horizontal="right" vertical="center"/>
    </xf>
    <xf numFmtId="0" fontId="15" fillId="0" borderId="15" xfId="0" applyFont="1" applyBorder="1" applyAlignment="1">
      <alignment vertical="center" wrapText="1"/>
    </xf>
    <xf numFmtId="0" fontId="107" fillId="0" borderId="15" xfId="0" applyFont="1" applyBorder="1" applyAlignment="1">
      <alignment vertical="center" wrapText="1"/>
    </xf>
    <xf numFmtId="0" fontId="19" fillId="0" borderId="15" xfId="0" applyFont="1" applyBorder="1" applyAlignment="1">
      <alignment vertical="center" wrapText="1"/>
    </xf>
    <xf numFmtId="0" fontId="19" fillId="0" borderId="15" xfId="0" applyFont="1" applyBorder="1">
      <alignment vertical="center"/>
    </xf>
    <xf numFmtId="5" fontId="57" fillId="0" borderId="15" xfId="1" applyNumberFormat="1" applyFont="1" applyBorder="1" applyAlignment="1">
      <alignment horizontal="right" vertical="center" wrapText="1"/>
    </xf>
    <xf numFmtId="0" fontId="10" fillId="0" borderId="38" xfId="0" applyFont="1" applyBorder="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10" fillId="0" borderId="12" xfId="0" applyFont="1" applyBorder="1" applyAlignment="1">
      <alignment horizontal="left" vertical="center" wrapText="1"/>
    </xf>
    <xf numFmtId="0" fontId="19" fillId="0" borderId="45" xfId="0" applyFont="1" applyBorder="1">
      <alignment vertical="center"/>
    </xf>
    <xf numFmtId="0" fontId="15" fillId="0" borderId="0" xfId="0" applyFont="1" applyAlignment="1">
      <alignment horizontal="center" vertical="center" textRotation="255"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44" fillId="0" borderId="0" xfId="0" applyFont="1" applyAlignment="1">
      <alignment horizontal="center" vertical="center"/>
    </xf>
    <xf numFmtId="0" fontId="52" fillId="0" borderId="50" xfId="0" applyFont="1" applyBorder="1" applyAlignment="1" applyProtection="1">
      <alignment horizontal="center" vertical="center"/>
      <protection locked="0"/>
    </xf>
    <xf numFmtId="0" fontId="50" fillId="0" borderId="53" xfId="0" applyFont="1" applyBorder="1">
      <alignment vertical="center"/>
    </xf>
    <xf numFmtId="0" fontId="50" fillId="0" borderId="16" xfId="0" applyFont="1" applyBorder="1" applyAlignment="1">
      <alignment horizontal="right" vertical="center"/>
    </xf>
    <xf numFmtId="0" fontId="52" fillId="0" borderId="20" xfId="0" applyFont="1" applyBorder="1" applyAlignment="1" applyProtection="1">
      <alignment horizontal="center" vertical="center"/>
      <protection locked="0"/>
    </xf>
    <xf numFmtId="0" fontId="50" fillId="0" borderId="55" xfId="0" applyFont="1" applyBorder="1" applyAlignment="1">
      <alignment horizontal="right" vertical="center"/>
    </xf>
    <xf numFmtId="0" fontId="50" fillId="0" borderId="56" xfId="0" applyFont="1" applyBorder="1">
      <alignment vertical="center"/>
    </xf>
    <xf numFmtId="178" fontId="15" fillId="0" borderId="44" xfId="0" applyNumberFormat="1" applyFont="1" applyBorder="1" applyAlignment="1">
      <alignment horizontal="center" vertical="center" wrapText="1"/>
    </xf>
    <xf numFmtId="178" fontId="15" fillId="0" borderId="46" xfId="0" applyNumberFormat="1" applyFont="1" applyBorder="1" applyAlignment="1">
      <alignment horizontal="center" vertical="center" wrapText="1"/>
    </xf>
    <xf numFmtId="178" fontId="15" fillId="0" borderId="52" xfId="0" applyNumberFormat="1" applyFont="1" applyBorder="1" applyAlignment="1">
      <alignment horizontal="center" vertical="center" wrapText="1"/>
    </xf>
    <xf numFmtId="0" fontId="15" fillId="3" borderId="42" xfId="0" applyFont="1" applyFill="1" applyBorder="1" applyAlignment="1">
      <alignment horizontal="center" vertical="center" wrapText="1"/>
    </xf>
    <xf numFmtId="0" fontId="15" fillId="0" borderId="9" xfId="0" applyFont="1" applyBorder="1" applyAlignment="1">
      <alignment horizontal="center" vertical="center"/>
    </xf>
    <xf numFmtId="0" fontId="15" fillId="3" borderId="51" xfId="0" applyFont="1" applyFill="1" applyBorder="1" applyAlignment="1">
      <alignment horizontal="center" vertical="center" wrapText="1"/>
    </xf>
    <xf numFmtId="178" fontId="15" fillId="0" borderId="17" xfId="0" applyNumberFormat="1" applyFont="1" applyBorder="1" applyAlignment="1">
      <alignment horizontal="center" vertical="center" wrapText="1"/>
    </xf>
    <xf numFmtId="178" fontId="15" fillId="0" borderId="60" xfId="0" applyNumberFormat="1" applyFont="1" applyBorder="1" applyAlignment="1">
      <alignment horizontal="center" vertical="center" wrapText="1"/>
    </xf>
    <xf numFmtId="0" fontId="15" fillId="0" borderId="61" xfId="0" applyFont="1" applyBorder="1" applyAlignment="1">
      <alignment horizontal="center" vertical="center"/>
    </xf>
    <xf numFmtId="0" fontId="15" fillId="0" borderId="62" xfId="0" applyFont="1" applyBorder="1" applyAlignment="1">
      <alignment horizontal="center" vertical="center" wrapText="1"/>
    </xf>
    <xf numFmtId="178" fontId="15" fillId="0" borderId="62" xfId="0" applyNumberFormat="1" applyFont="1" applyBorder="1" applyAlignment="1">
      <alignment horizontal="center" vertical="center" wrapText="1"/>
    </xf>
    <xf numFmtId="178" fontId="15" fillId="0" borderId="63" xfId="0" applyNumberFormat="1" applyFont="1" applyBorder="1" applyAlignment="1">
      <alignment horizontal="center" vertical="center" wrapText="1"/>
    </xf>
    <xf numFmtId="178" fontId="79" fillId="0" borderId="19" xfId="1" applyNumberFormat="1" applyFont="1" applyBorder="1" applyAlignment="1">
      <alignment horizontal="right" vertical="center"/>
    </xf>
    <xf numFmtId="0" fontId="10" fillId="0" borderId="0" xfId="0" applyFont="1" applyAlignment="1"/>
    <xf numFmtId="0" fontId="120" fillId="0" borderId="0" xfId="0" applyFont="1" applyAlignment="1">
      <alignment horizontal="center" vertical="center" wrapText="1"/>
    </xf>
    <xf numFmtId="0" fontId="22" fillId="0" borderId="0" xfId="0" applyFont="1" applyAlignment="1">
      <alignment horizontal="center" vertical="center"/>
    </xf>
    <xf numFmtId="0" fontId="44" fillId="0" borderId="9" xfId="0" applyFont="1" applyBorder="1">
      <alignment vertical="center"/>
    </xf>
    <xf numFmtId="0" fontId="44" fillId="0" borderId="4" xfId="0" applyFont="1" applyBorder="1">
      <alignment vertical="center"/>
    </xf>
    <xf numFmtId="0" fontId="44" fillId="0" borderId="5" xfId="0" applyFont="1" applyBorder="1">
      <alignment vertical="center"/>
    </xf>
    <xf numFmtId="0" fontId="55" fillId="0" borderId="43" xfId="0" applyFont="1" applyBorder="1" applyAlignment="1">
      <alignment horizontal="center" vertical="center" wrapText="1"/>
    </xf>
    <xf numFmtId="0" fontId="10" fillId="0" borderId="14" xfId="0" applyFont="1" applyBorder="1" applyAlignment="1">
      <alignment horizontal="center" vertical="center"/>
    </xf>
    <xf numFmtId="178" fontId="10" fillId="0" borderId="0" xfId="0" applyNumberFormat="1" applyFont="1" applyAlignment="1">
      <alignment horizontal="center" vertical="center"/>
    </xf>
    <xf numFmtId="0" fontId="44" fillId="0" borderId="8" xfId="0" applyFont="1" applyBorder="1" applyAlignment="1">
      <alignment horizontal="center" vertical="center"/>
    </xf>
    <xf numFmtId="0" fontId="56" fillId="0" borderId="8" xfId="0" applyFont="1" applyBorder="1" applyAlignment="1">
      <alignment horizontal="center" vertical="center"/>
    </xf>
    <xf numFmtId="0" fontId="44" fillId="0" borderId="14" xfId="0" applyFont="1" applyBorder="1">
      <alignment vertical="center"/>
    </xf>
    <xf numFmtId="0" fontId="10" fillId="0" borderId="14" xfId="0" applyFont="1" applyBorder="1">
      <alignment vertical="center"/>
    </xf>
    <xf numFmtId="0" fontId="56" fillId="0" borderId="8" xfId="0" applyFont="1" applyBorder="1">
      <alignment vertical="center"/>
    </xf>
    <xf numFmtId="0" fontId="17" fillId="0" borderId="8" xfId="0" applyFont="1" applyBorder="1">
      <alignment vertical="center"/>
    </xf>
    <xf numFmtId="0" fontId="44" fillId="0" borderId="8" xfId="0" applyFont="1" applyBorder="1">
      <alignment vertical="center"/>
    </xf>
    <xf numFmtId="0" fontId="44" fillId="0" borderId="13" xfId="0" applyFont="1" applyBorder="1">
      <alignment vertical="center"/>
    </xf>
    <xf numFmtId="0" fontId="44" fillId="0" borderId="6" xfId="0" applyFont="1" applyBorder="1">
      <alignment vertical="center"/>
    </xf>
    <xf numFmtId="0" fontId="44" fillId="0" borderId="7" xfId="0" applyFont="1" applyBorder="1">
      <alignment vertical="center"/>
    </xf>
    <xf numFmtId="0" fontId="22" fillId="0" borderId="0" xfId="0" applyFont="1" applyAlignment="1">
      <alignment horizontal="left" vertical="top"/>
    </xf>
    <xf numFmtId="0" fontId="15" fillId="0" borderId="15" xfId="0" applyFont="1" applyBorder="1" applyAlignment="1">
      <alignment horizontal="center" vertical="center" wrapText="1"/>
    </xf>
    <xf numFmtId="0" fontId="103" fillId="0" borderId="15" xfId="0" applyFont="1" applyBorder="1" applyAlignment="1">
      <alignment horizontal="left" vertical="top" wrapText="1"/>
    </xf>
    <xf numFmtId="0" fontId="15" fillId="0" borderId="5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Alignment="1">
      <alignment horizontal="center" vertical="center" wrapText="1"/>
    </xf>
    <xf numFmtId="0" fontId="107" fillId="0" borderId="17" xfId="0" applyFont="1" applyBorder="1" applyAlignment="1">
      <alignment horizontal="center" vertical="center" wrapText="1"/>
    </xf>
    <xf numFmtId="0" fontId="22" fillId="0" borderId="44" xfId="0" applyFont="1" applyBorder="1" applyAlignment="1">
      <alignment horizontal="center" vertical="center" wrapText="1"/>
    </xf>
    <xf numFmtId="0" fontId="10" fillId="0" borderId="15" xfId="0" applyFont="1" applyBorder="1" applyAlignment="1">
      <alignment horizontal="center" vertical="center" wrapText="1"/>
    </xf>
    <xf numFmtId="0" fontId="15" fillId="0" borderId="15" xfId="0" applyFont="1" applyBorder="1" applyAlignment="1">
      <alignment horizontal="left" vertical="center" wrapText="1"/>
    </xf>
    <xf numFmtId="0" fontId="15" fillId="0" borderId="0" xfId="0" applyFont="1" applyAlignment="1">
      <alignment vertical="center" wrapText="1"/>
    </xf>
    <xf numFmtId="0" fontId="107" fillId="0" borderId="15" xfId="0" applyFont="1" applyBorder="1" applyAlignment="1">
      <alignment horizontal="center" vertical="center" wrapText="1"/>
    </xf>
    <xf numFmtId="0" fontId="22" fillId="0" borderId="19" xfId="0" applyFont="1" applyBorder="1" applyAlignment="1" applyProtection="1">
      <alignment vertical="center" wrapText="1"/>
      <protection locked="0"/>
    </xf>
    <xf numFmtId="0" fontId="22" fillId="0" borderId="15"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122" fillId="0" borderId="0" xfId="0" applyFont="1" applyAlignment="1">
      <alignment horizontal="center" vertical="center"/>
    </xf>
    <xf numFmtId="14" fontId="9" fillId="0" borderId="0" xfId="0" applyNumberFormat="1" applyFont="1" applyAlignment="1">
      <alignment horizontal="right" vertical="center"/>
    </xf>
    <xf numFmtId="0" fontId="122" fillId="0" borderId="0" xfId="0" applyFont="1" applyAlignment="1" applyProtection="1">
      <alignment horizontal="center" vertical="center"/>
      <protection locked="0"/>
    </xf>
    <xf numFmtId="0" fontId="22" fillId="0" borderId="0" xfId="0" applyFont="1" applyProtection="1">
      <alignment vertical="center"/>
      <protection locked="0"/>
    </xf>
    <xf numFmtId="0" fontId="22" fillId="4" borderId="66" xfId="0" applyFont="1" applyFill="1" applyBorder="1" applyAlignment="1">
      <alignment horizontal="center" vertical="center"/>
    </xf>
    <xf numFmtId="0" fontId="22" fillId="4" borderId="66" xfId="0" applyFont="1" applyFill="1" applyBorder="1">
      <alignment vertical="center"/>
    </xf>
    <xf numFmtId="181" fontId="22" fillId="4" borderId="68" xfId="0" applyNumberFormat="1" applyFont="1" applyFill="1" applyBorder="1" applyAlignment="1">
      <alignment horizontal="center" vertical="center"/>
    </xf>
    <xf numFmtId="181" fontId="22" fillId="4" borderId="66" xfId="0" applyNumberFormat="1" applyFont="1" applyFill="1" applyBorder="1" applyAlignment="1">
      <alignment horizontal="center" vertical="center"/>
    </xf>
    <xf numFmtId="0" fontId="22" fillId="0" borderId="35" xfId="0" applyFont="1" applyBorder="1" applyAlignment="1" applyProtection="1">
      <alignment horizontal="center" vertical="center"/>
      <protection locked="0"/>
    </xf>
    <xf numFmtId="181" fontId="22" fillId="0" borderId="19" xfId="0" applyNumberFormat="1" applyFont="1" applyBorder="1" applyAlignment="1" applyProtection="1">
      <alignment horizontal="center" vertical="center"/>
      <protection locked="0"/>
    </xf>
    <xf numFmtId="181" fontId="22" fillId="0" borderId="15" xfId="0" applyNumberFormat="1"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4" borderId="15" xfId="0" applyFont="1" applyFill="1" applyBorder="1" applyAlignment="1">
      <alignment horizontal="center" vertical="center"/>
    </xf>
    <xf numFmtId="0" fontId="22" fillId="4" borderId="15" xfId="0" applyFont="1" applyFill="1" applyBorder="1" applyAlignment="1">
      <alignment horizontal="center" vertical="center" wrapText="1"/>
    </xf>
    <xf numFmtId="0" fontId="8" fillId="0" borderId="64" xfId="0" applyFont="1" applyBorder="1" applyAlignment="1">
      <alignment horizontal="center" vertical="center"/>
    </xf>
    <xf numFmtId="0" fontId="47" fillId="0" borderId="65" xfId="0" applyFont="1" applyBorder="1" applyAlignment="1">
      <alignment horizontal="center" vertical="center"/>
    </xf>
    <xf numFmtId="0" fontId="76" fillId="0" borderId="0" xfId="0" applyFont="1" applyProtection="1">
      <alignment vertical="center"/>
      <protection locked="0"/>
    </xf>
    <xf numFmtId="0" fontId="76" fillId="0" borderId="0" xfId="0" applyFont="1" applyAlignment="1" applyProtection="1">
      <alignment horizontal="center" vertical="center"/>
      <protection locked="0"/>
    </xf>
    <xf numFmtId="0" fontId="22" fillId="4" borderId="69" xfId="0" applyFont="1" applyFill="1" applyBorder="1" applyAlignment="1">
      <alignment horizontal="center" vertical="center"/>
    </xf>
    <xf numFmtId="0" fontId="56" fillId="0" borderId="18" xfId="0" applyFont="1" applyBorder="1" applyAlignment="1">
      <alignment horizontal="center" vertical="center" wrapText="1"/>
    </xf>
    <xf numFmtId="0" fontId="56" fillId="0" borderId="1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44" fillId="0" borderId="1" xfId="0" applyFont="1" applyBorder="1">
      <alignment vertical="center"/>
    </xf>
    <xf numFmtId="0" fontId="47" fillId="0" borderId="0" xfId="0" applyFont="1" applyAlignment="1" applyProtection="1">
      <alignment horizontal="center" vertical="center" wrapText="1"/>
      <protection locked="0"/>
    </xf>
    <xf numFmtId="0" fontId="22" fillId="0" borderId="0" xfId="0" applyFont="1" applyAlignment="1">
      <alignment horizontal="center" vertical="center" wrapText="1"/>
    </xf>
    <xf numFmtId="0" fontId="47" fillId="0" borderId="0" xfId="0" applyFont="1" applyAlignment="1">
      <alignment horizontal="center" vertical="center" wrapText="1"/>
    </xf>
    <xf numFmtId="181" fontId="22" fillId="4" borderId="0" xfId="0" applyNumberFormat="1" applyFont="1" applyFill="1" applyAlignment="1">
      <alignment horizontal="center" vertical="center"/>
    </xf>
    <xf numFmtId="181" fontId="22" fillId="0" borderId="0" xfId="0" applyNumberFormat="1" applyFont="1" applyAlignment="1" applyProtection="1">
      <alignment horizontal="center" vertical="center"/>
      <protection locked="0"/>
    </xf>
    <xf numFmtId="0" fontId="22" fillId="0" borderId="15" xfId="0" applyFont="1" applyBorder="1" applyAlignment="1" applyProtection="1">
      <alignment horizontal="left" vertical="center"/>
      <protection locked="0"/>
    </xf>
    <xf numFmtId="0" fontId="126" fillId="0" borderId="0" xfId="0" applyFont="1">
      <alignment vertical="center"/>
    </xf>
    <xf numFmtId="0" fontId="47" fillId="0" borderId="15" xfId="0" applyFont="1" applyBorder="1" applyAlignment="1">
      <alignment horizontal="center" vertical="center" wrapText="1"/>
    </xf>
    <xf numFmtId="0" fontId="76" fillId="0" borderId="0" xfId="0" applyFont="1">
      <alignment vertical="center"/>
    </xf>
    <xf numFmtId="0" fontId="58" fillId="0" borderId="0" xfId="0" applyFont="1" applyAlignment="1">
      <alignment horizontal="right" vertical="center"/>
    </xf>
    <xf numFmtId="0" fontId="47" fillId="0" borderId="0" xfId="0" applyFont="1" applyAlignment="1">
      <alignment horizontal="right" vertical="center"/>
    </xf>
    <xf numFmtId="0" fontId="76" fillId="0" borderId="0" xfId="0" applyFont="1" applyAlignment="1">
      <alignment horizontal="center" vertical="center"/>
    </xf>
    <xf numFmtId="0" fontId="22" fillId="0" borderId="35" xfId="0" applyFont="1" applyBorder="1" applyAlignment="1">
      <alignment horizontal="center" vertical="center"/>
    </xf>
    <xf numFmtId="0" fontId="22" fillId="0" borderId="15" xfId="0" applyFont="1" applyBorder="1" applyAlignment="1">
      <alignment horizontal="center" vertical="center"/>
    </xf>
    <xf numFmtId="0" fontId="76" fillId="0" borderId="7" xfId="0" applyFont="1" applyBorder="1" applyAlignment="1">
      <alignment horizontal="justify" vertical="center" wrapText="1"/>
    </xf>
    <xf numFmtId="0" fontId="76" fillId="0" borderId="3" xfId="0" applyFont="1" applyBorder="1" applyAlignment="1">
      <alignment horizontal="center" vertical="center" wrapText="1"/>
    </xf>
    <xf numFmtId="0" fontId="76" fillId="0" borderId="7" xfId="0" applyFont="1" applyBorder="1" applyAlignment="1">
      <alignment horizontal="center" vertical="center" wrapText="1"/>
    </xf>
    <xf numFmtId="0" fontId="76" fillId="0" borderId="1" xfId="0" applyFont="1" applyBorder="1" applyAlignment="1">
      <alignment horizontal="center" vertical="center" wrapText="1"/>
    </xf>
    <xf numFmtId="0" fontId="76" fillId="0" borderId="12" xfId="0" applyFont="1" applyBorder="1" applyAlignment="1">
      <alignment horizontal="justify" vertical="center" wrapText="1"/>
    </xf>
    <xf numFmtId="0" fontId="76" fillId="0" borderId="12" xfId="0" applyFont="1" applyBorder="1" applyAlignment="1">
      <alignment horizontal="center" vertical="center" wrapText="1"/>
    </xf>
    <xf numFmtId="0" fontId="1" fillId="0" borderId="0" xfId="0" applyFont="1" applyAlignment="1">
      <alignment horizontal="left" vertical="center"/>
    </xf>
    <xf numFmtId="0" fontId="8" fillId="0" borderId="44" xfId="0" applyFont="1" applyBorder="1">
      <alignment vertical="center"/>
    </xf>
    <xf numFmtId="0" fontId="47" fillId="0" borderId="0" xfId="1" applyFont="1" applyAlignment="1">
      <alignment horizontal="center" vertical="center" wrapText="1"/>
    </xf>
    <xf numFmtId="0" fontId="129" fillId="0" borderId="0" xfId="9" applyFont="1"/>
    <xf numFmtId="0" fontId="130" fillId="5" borderId="15" xfId="9" applyFont="1" applyFill="1" applyBorder="1" applyAlignment="1">
      <alignment horizontal="center" vertical="center" wrapText="1"/>
    </xf>
    <xf numFmtId="0" fontId="57" fillId="0" borderId="0" xfId="9" applyFont="1"/>
    <xf numFmtId="0" fontId="57" fillId="0" borderId="15" xfId="9" applyFont="1" applyBorder="1" applyAlignment="1">
      <alignment horizontal="center" vertical="center" wrapText="1"/>
    </xf>
    <xf numFmtId="0" fontId="57" fillId="0" borderId="15" xfId="9" applyFont="1" applyBorder="1" applyAlignment="1">
      <alignment vertical="center" wrapText="1"/>
    </xf>
    <xf numFmtId="0" fontId="57" fillId="6" borderId="15" xfId="9" applyFont="1" applyFill="1" applyBorder="1" applyAlignment="1">
      <alignment horizontal="center" vertical="center" wrapText="1"/>
    </xf>
    <xf numFmtId="0" fontId="57" fillId="6" borderId="15" xfId="9" applyFont="1" applyFill="1" applyBorder="1" applyAlignment="1">
      <alignment vertical="center" wrapText="1"/>
    </xf>
    <xf numFmtId="0" fontId="57" fillId="0" borderId="0" xfId="9" applyFont="1" applyAlignment="1">
      <alignment horizontal="center" vertical="center" wrapText="1"/>
    </xf>
    <xf numFmtId="0" fontId="57" fillId="0" borderId="0" xfId="9" applyFont="1" applyAlignment="1">
      <alignment vertical="center" wrapText="1"/>
    </xf>
    <xf numFmtId="0" fontId="64" fillId="0" borderId="0" xfId="0" applyFont="1">
      <alignment vertical="center"/>
    </xf>
    <xf numFmtId="0" fontId="117" fillId="0" borderId="0" xfId="0" applyFont="1">
      <alignment vertical="center"/>
    </xf>
    <xf numFmtId="0" fontId="117" fillId="0" borderId="0" xfId="0" applyFont="1" applyProtection="1">
      <alignment vertical="center"/>
      <protection locked="0"/>
    </xf>
    <xf numFmtId="0" fontId="131" fillId="0" borderId="0" xfId="0" applyFont="1">
      <alignment vertical="center"/>
    </xf>
    <xf numFmtId="0" fontId="133" fillId="0" borderId="1" xfId="0" applyFont="1" applyBorder="1" applyAlignment="1">
      <alignment horizontal="center" vertical="center" wrapText="1"/>
    </xf>
    <xf numFmtId="0" fontId="134" fillId="0" borderId="7" xfId="0" applyFont="1" applyBorder="1" applyAlignment="1">
      <alignment horizontal="justify" vertical="center" wrapText="1"/>
    </xf>
    <xf numFmtId="0" fontId="10" fillId="4" borderId="66" xfId="0" applyFont="1" applyFill="1" applyBorder="1" applyAlignment="1">
      <alignment horizontal="center" vertical="center" wrapText="1"/>
    </xf>
    <xf numFmtId="0" fontId="10" fillId="4" borderId="67" xfId="0" applyFont="1" applyFill="1" applyBorder="1" applyAlignment="1">
      <alignment horizontal="center" vertical="center" wrapText="1"/>
    </xf>
    <xf numFmtId="0" fontId="138" fillId="0" borderId="3" xfId="0" applyFont="1" applyBorder="1" applyAlignment="1">
      <alignment horizontal="center" vertical="center" wrapText="1"/>
    </xf>
    <xf numFmtId="0" fontId="139" fillId="0" borderId="12" xfId="0" applyFont="1" applyBorder="1" applyAlignment="1">
      <alignment horizontal="justify" vertical="center" wrapText="1"/>
    </xf>
    <xf numFmtId="0" fontId="138" fillId="0" borderId="7" xfId="0" applyFont="1" applyBorder="1" applyAlignment="1">
      <alignment horizontal="center" vertical="center" wrapText="1"/>
    </xf>
    <xf numFmtId="0" fontId="138" fillId="0" borderId="7" xfId="0" applyFont="1" applyBorder="1" applyAlignment="1">
      <alignment horizontal="justify" vertical="center" wrapText="1"/>
    </xf>
    <xf numFmtId="0" fontId="139" fillId="0" borderId="1" xfId="0" applyFont="1" applyBorder="1" applyAlignment="1">
      <alignment horizontal="center" vertical="center" wrapText="1"/>
    </xf>
    <xf numFmtId="0" fontId="139" fillId="0" borderId="12" xfId="0" applyFont="1" applyBorder="1" applyAlignment="1">
      <alignment horizontal="center" vertical="center" wrapText="1"/>
    </xf>
    <xf numFmtId="0" fontId="139" fillId="0" borderId="3" xfId="0" applyFont="1" applyBorder="1" applyAlignment="1">
      <alignment horizontal="center" vertical="center" wrapText="1"/>
    </xf>
    <xf numFmtId="0" fontId="139" fillId="0" borderId="7" xfId="0" applyFont="1" applyBorder="1" applyAlignment="1">
      <alignment horizontal="justify" vertical="center" wrapText="1"/>
    </xf>
    <xf numFmtId="0" fontId="139" fillId="0" borderId="7" xfId="0" applyFont="1" applyBorder="1" applyAlignment="1">
      <alignment horizontal="center" vertical="center" wrapText="1"/>
    </xf>
    <xf numFmtId="0" fontId="142" fillId="0" borderId="15" xfId="9" applyFont="1" applyBorder="1" applyAlignment="1">
      <alignment vertical="center" wrapText="1"/>
    </xf>
    <xf numFmtId="0" fontId="62" fillId="0" borderId="0" xfId="1" applyFont="1" applyAlignment="1">
      <alignment horizontal="left" vertical="top"/>
    </xf>
    <xf numFmtId="0" fontId="85" fillId="0" borderId="0" xfId="1" applyFont="1" applyAlignment="1">
      <alignment horizontal="left" vertical="top"/>
    </xf>
    <xf numFmtId="0" fontId="15" fillId="0" borderId="50" xfId="0" applyFont="1" applyBorder="1" applyAlignment="1">
      <alignment horizontal="center" vertical="center" wrapText="1"/>
    </xf>
    <xf numFmtId="0" fontId="10" fillId="0" borderId="26" xfId="0" applyFont="1" applyBorder="1" applyAlignment="1">
      <alignment horizontal="center" vertical="center" wrapText="1"/>
    </xf>
    <xf numFmtId="0" fontId="94" fillId="0" borderId="0" xfId="0" applyFont="1">
      <alignment vertical="center"/>
    </xf>
    <xf numFmtId="182" fontId="56" fillId="0" borderId="8" xfId="0" applyNumberFormat="1" applyFont="1" applyBorder="1" applyAlignment="1">
      <alignment horizontal="center" vertical="center"/>
    </xf>
    <xf numFmtId="178" fontId="15" fillId="0" borderId="70"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5" fillId="0" borderId="20" xfId="0" applyFont="1" applyBorder="1" applyAlignment="1">
      <alignment vertical="center" textRotation="255" wrapText="1"/>
    </xf>
    <xf numFmtId="0" fontId="55" fillId="0" borderId="16" xfId="0" applyFont="1" applyBorder="1" applyAlignment="1">
      <alignment horizontal="center" vertical="center" wrapText="1"/>
    </xf>
    <xf numFmtId="0" fontId="15" fillId="0" borderId="26" xfId="0" applyFont="1" applyBorder="1" applyAlignment="1">
      <alignment horizontal="center" vertical="center" textRotation="255" wrapText="1"/>
    </xf>
    <xf numFmtId="0" fontId="44" fillId="0" borderId="26" xfId="0" applyFont="1" applyBorder="1" applyAlignment="1">
      <alignment horizontal="center" vertical="center"/>
    </xf>
    <xf numFmtId="0" fontId="22" fillId="0" borderId="42" xfId="0" applyFont="1" applyBorder="1" applyAlignment="1">
      <alignment horizontal="center" vertical="center" wrapText="1"/>
    </xf>
    <xf numFmtId="0" fontId="76" fillId="7" borderId="15" xfId="0" applyFont="1" applyFill="1" applyBorder="1" applyAlignment="1">
      <alignment horizontal="center" vertical="top" wrapText="1"/>
    </xf>
    <xf numFmtId="0" fontId="22" fillId="0" borderId="15" xfId="0" applyFont="1" applyBorder="1">
      <alignment vertical="center"/>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5"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9" fontId="58" fillId="0" borderId="0" xfId="0" applyNumberFormat="1" applyFont="1" applyFill="1" applyAlignment="1">
      <alignment horizontal="left" vertical="center" wrapText="1" indent="1"/>
    </xf>
    <xf numFmtId="0" fontId="16" fillId="0" borderId="1" xfId="0" applyFont="1" applyBorder="1" applyAlignment="1" applyProtection="1">
      <alignment horizontal="center" vertical="center" wrapText="1"/>
      <protection locked="0"/>
    </xf>
    <xf numFmtId="49" fontId="53" fillId="0" borderId="0" xfId="0" applyNumberFormat="1" applyFont="1" applyAlignment="1" applyProtection="1">
      <alignment horizontal="center" vertical="center" wrapText="1"/>
      <protection locked="0"/>
    </xf>
    <xf numFmtId="0" fontId="60" fillId="0" borderId="15" xfId="1" applyFont="1" applyBorder="1">
      <alignment vertical="center"/>
    </xf>
    <xf numFmtId="0" fontId="146" fillId="0" borderId="0" xfId="0" applyFont="1" applyProtection="1">
      <alignment vertical="center"/>
      <protection hidden="1"/>
    </xf>
    <xf numFmtId="0" fontId="22" fillId="0" borderId="0" xfId="0" applyFont="1" applyProtection="1">
      <alignment vertical="center"/>
      <protection hidden="1"/>
    </xf>
    <xf numFmtId="179" fontId="22" fillId="0" borderId="0" xfId="0" applyNumberFormat="1" applyFont="1" applyProtection="1">
      <alignment vertical="center"/>
      <protection hidden="1"/>
    </xf>
    <xf numFmtId="14" fontId="22" fillId="0" borderId="0" xfId="0" applyNumberFormat="1" applyFont="1" applyProtection="1">
      <alignment vertical="center"/>
      <protection hidden="1"/>
    </xf>
    <xf numFmtId="0" fontId="22" fillId="0" borderId="0" xfId="0" applyFont="1" applyAlignment="1" applyProtection="1">
      <alignment vertical="center" wrapText="1"/>
      <protection hidden="1"/>
    </xf>
    <xf numFmtId="0" fontId="22" fillId="0" borderId="0" xfId="0" quotePrefix="1" applyFont="1" applyProtection="1">
      <alignment vertical="center"/>
      <protection hidden="1"/>
    </xf>
    <xf numFmtId="0" fontId="22" fillId="0" borderId="35" xfId="0" applyFont="1" applyBorder="1" applyAlignment="1" applyProtection="1">
      <alignment horizontal="center" vertical="center" wrapText="1"/>
      <protection locked="0"/>
    </xf>
    <xf numFmtId="0" fontId="22" fillId="0" borderId="19" xfId="0" quotePrefix="1" applyFont="1" applyBorder="1" applyAlignment="1" applyProtection="1">
      <alignment horizontal="center" vertical="center" wrapText="1"/>
    </xf>
    <xf numFmtId="0" fontId="22" fillId="0" borderId="15" xfId="0" quotePrefix="1" applyFont="1" applyBorder="1" applyAlignment="1" applyProtection="1">
      <alignment horizontal="center" vertical="center"/>
    </xf>
    <xf numFmtId="38" fontId="60" fillId="0" borderId="15" xfId="13" applyFont="1" applyBorder="1">
      <alignment vertical="center"/>
    </xf>
    <xf numFmtId="0" fontId="148" fillId="0" borderId="15" xfId="1" applyFont="1" applyBorder="1">
      <alignment vertical="center"/>
    </xf>
    <xf numFmtId="0" fontId="0" fillId="0" borderId="0" xfId="0" applyAlignment="1">
      <alignment vertical="center"/>
    </xf>
    <xf numFmtId="0" fontId="44" fillId="0" borderId="0" xfId="0" applyFont="1" applyAlignment="1">
      <alignment vertical="center" wrapText="1"/>
    </xf>
    <xf numFmtId="0" fontId="44" fillId="0" borderId="15" xfId="0" applyFont="1" applyBorder="1">
      <alignment vertical="center"/>
    </xf>
    <xf numFmtId="0" fontId="44" fillId="9" borderId="15" xfId="0" applyFont="1" applyFill="1" applyBorder="1" applyAlignment="1">
      <alignment vertical="center" wrapText="1"/>
    </xf>
    <xf numFmtId="0" fontId="44" fillId="9" borderId="15" xfId="0" applyFont="1" applyFill="1" applyBorder="1" applyAlignment="1">
      <alignment horizontal="left" vertical="center" wrapText="1"/>
    </xf>
    <xf numFmtId="182" fontId="44" fillId="9" borderId="15" xfId="0" applyNumberFormat="1" applyFont="1" applyFill="1" applyBorder="1">
      <alignment vertical="center"/>
    </xf>
    <xf numFmtId="0" fontId="44" fillId="10" borderId="15" xfId="0" applyFont="1" applyFill="1" applyBorder="1" applyAlignment="1">
      <alignment vertical="center" wrapText="1"/>
    </xf>
    <xf numFmtId="182" fontId="44" fillId="10" borderId="15" xfId="0" applyNumberFormat="1" applyFont="1" applyFill="1" applyBorder="1">
      <alignment vertical="center"/>
    </xf>
    <xf numFmtId="0" fontId="44" fillId="11" borderId="15" xfId="0" applyFont="1" applyFill="1" applyBorder="1" applyAlignment="1">
      <alignment vertical="center" wrapText="1"/>
    </xf>
    <xf numFmtId="182" fontId="44" fillId="11" borderId="15" xfId="0" applyNumberFormat="1" applyFont="1" applyFill="1" applyBorder="1">
      <alignment vertical="center"/>
    </xf>
    <xf numFmtId="0" fontId="44" fillId="12" borderId="15" xfId="0" applyFont="1" applyFill="1" applyBorder="1" applyAlignment="1">
      <alignment vertical="center" wrapText="1"/>
    </xf>
    <xf numFmtId="0" fontId="22" fillId="9" borderId="15" xfId="0" applyFont="1" applyFill="1" applyBorder="1">
      <alignment vertical="center"/>
    </xf>
    <xf numFmtId="0" fontId="22" fillId="0" borderId="15" xfId="0" applyFont="1" applyBorder="1" applyAlignment="1">
      <alignment vertical="center" wrapText="1"/>
    </xf>
    <xf numFmtId="0" fontId="140" fillId="0" borderId="3" xfId="0" applyFont="1" applyBorder="1" applyAlignment="1">
      <alignment vertical="top" wrapText="1"/>
    </xf>
    <xf numFmtId="0" fontId="140" fillId="0" borderId="7" xfId="0" applyFont="1" applyBorder="1" applyAlignment="1">
      <alignment vertical="top" wrapText="1"/>
    </xf>
    <xf numFmtId="0" fontId="139" fillId="0" borderId="7" xfId="0" applyFont="1" applyBorder="1" applyAlignment="1">
      <alignment vertical="top" wrapText="1"/>
    </xf>
    <xf numFmtId="0" fontId="139" fillId="0" borderId="3" xfId="0" applyFont="1" applyBorder="1" applyAlignment="1">
      <alignment vertical="top" wrapText="1"/>
    </xf>
    <xf numFmtId="0" fontId="22" fillId="0" borderId="3" xfId="0" applyFont="1" applyBorder="1" applyAlignment="1">
      <alignment vertical="top" wrapText="1"/>
    </xf>
    <xf numFmtId="0" fontId="22" fillId="0" borderId="7" xfId="0" applyFont="1" applyBorder="1" applyAlignment="1">
      <alignment vertical="top" wrapText="1"/>
    </xf>
    <xf numFmtId="0" fontId="149" fillId="0" borderId="0" xfId="0" applyFont="1" applyAlignment="1">
      <alignment horizontal="left" vertical="center"/>
    </xf>
    <xf numFmtId="0" fontId="44" fillId="11" borderId="1" xfId="0" applyFont="1" applyFill="1" applyBorder="1">
      <alignment vertical="center"/>
    </xf>
    <xf numFmtId="183" fontId="57" fillId="0" borderId="15" xfId="9" applyNumberFormat="1" applyFont="1" applyBorder="1" applyAlignment="1">
      <alignment vertical="center" wrapText="1"/>
    </xf>
    <xf numFmtId="0" fontId="78" fillId="0" borderId="0" xfId="0" applyFont="1">
      <alignment vertical="center"/>
    </xf>
    <xf numFmtId="0" fontId="79" fillId="2" borderId="1" xfId="0" applyFont="1" applyFill="1" applyBorder="1" applyAlignment="1">
      <alignment horizontal="center" vertical="center"/>
    </xf>
    <xf numFmtId="0" fontId="78" fillId="2" borderId="1" xfId="0" applyFont="1" applyFill="1" applyBorder="1" applyAlignment="1">
      <alignment horizontal="center" vertical="center"/>
    </xf>
    <xf numFmtId="0" fontId="57" fillId="6" borderId="15" xfId="9" applyFont="1" applyFill="1" applyBorder="1" applyAlignment="1">
      <alignment horizontal="left" vertical="top" wrapText="1"/>
    </xf>
    <xf numFmtId="183" fontId="57" fillId="6" borderId="15" xfId="9" applyNumberFormat="1" applyFont="1" applyFill="1" applyBorder="1" applyAlignment="1">
      <alignment vertical="center" wrapText="1"/>
    </xf>
    <xf numFmtId="0" fontId="22" fillId="12" borderId="15" xfId="0" applyFont="1" applyFill="1" applyBorder="1">
      <alignment vertical="center"/>
    </xf>
    <xf numFmtId="0" fontId="22" fillId="9" borderId="15" xfId="0" applyFont="1" applyFill="1" applyBorder="1" applyAlignment="1">
      <alignment vertical="center" wrapText="1"/>
    </xf>
    <xf numFmtId="0" fontId="60" fillId="2" borderId="1" xfId="0" applyFont="1" applyFill="1" applyBorder="1" applyAlignment="1">
      <alignment horizontal="center" vertical="center" wrapText="1"/>
    </xf>
    <xf numFmtId="0" fontId="41" fillId="2" borderId="1" xfId="0" applyFont="1" applyFill="1" applyBorder="1" applyAlignment="1">
      <alignment horizontal="center" vertical="center"/>
    </xf>
    <xf numFmtId="0" fontId="149" fillId="0" borderId="0" xfId="0" applyFont="1" applyFill="1" applyAlignment="1">
      <alignment horizontal="left" vertical="center"/>
    </xf>
    <xf numFmtId="0" fontId="76" fillId="0" borderId="0" xfId="0" applyFont="1" applyFill="1">
      <alignment vertical="center"/>
    </xf>
    <xf numFmtId="0" fontId="44" fillId="0" borderId="0" xfId="1" applyFont="1" applyAlignment="1">
      <alignment horizontal="left" vertical="top" wrapText="1"/>
    </xf>
    <xf numFmtId="0" fontId="22" fillId="0" borderId="0" xfId="1" applyFont="1" applyAlignment="1">
      <alignment horizontal="center" vertical="center"/>
    </xf>
    <xf numFmtId="0" fontId="44" fillId="0" borderId="0" xfId="1" applyFont="1" applyAlignment="1">
      <alignment horizontal="left" vertical="top"/>
    </xf>
    <xf numFmtId="0" fontId="44" fillId="0" borderId="0" xfId="1" applyFont="1" applyAlignment="1">
      <alignment horizontal="left" vertical="center"/>
    </xf>
    <xf numFmtId="0" fontId="60" fillId="0" borderId="0" xfId="1" applyFont="1" applyAlignment="1">
      <alignment horizontal="right" vertical="top" wrapText="1"/>
    </xf>
    <xf numFmtId="0" fontId="61" fillId="0" borderId="0" xfId="1" applyFont="1" applyAlignment="1">
      <alignment horizontal="center" vertical="center"/>
    </xf>
    <xf numFmtId="0" fontId="24" fillId="0" borderId="0" xfId="1" applyFont="1" applyAlignment="1">
      <alignment horizontal="right" vertical="center" wrapText="1"/>
    </xf>
    <xf numFmtId="0" fontId="65" fillId="0" borderId="0" xfId="1" applyFont="1" applyAlignment="1">
      <alignment horizontal="left" vertical="center" wrapText="1"/>
    </xf>
    <xf numFmtId="176" fontId="44" fillId="0" borderId="0" xfId="1" applyNumberFormat="1" applyFont="1" applyAlignment="1">
      <alignment horizontal="left" vertical="top"/>
    </xf>
    <xf numFmtId="0" fontId="44" fillId="0" borderId="0" xfId="1" applyFont="1" applyAlignment="1">
      <alignment vertical="top"/>
    </xf>
    <xf numFmtId="0" fontId="10" fillId="0" borderId="0" xfId="1" applyFont="1" applyAlignment="1">
      <alignment vertical="top"/>
    </xf>
    <xf numFmtId="0" fontId="41" fillId="0" borderId="0" xfId="1" applyFont="1" applyAlignment="1">
      <alignment vertical="top"/>
    </xf>
    <xf numFmtId="0" fontId="44" fillId="0" borderId="0" xfId="1" applyFont="1" applyAlignment="1">
      <alignment vertical="center"/>
    </xf>
    <xf numFmtId="0" fontId="44" fillId="0" borderId="0" xfId="1" applyFont="1" applyAlignment="1">
      <alignment vertical="top" wrapText="1"/>
    </xf>
    <xf numFmtId="0" fontId="76" fillId="0" borderId="0" xfId="1" applyFont="1" applyAlignment="1">
      <alignment horizontal="center" vertical="center"/>
    </xf>
    <xf numFmtId="0" fontId="50" fillId="0" borderId="0" xfId="1" applyFont="1" applyAlignment="1">
      <alignment vertical="top" wrapText="1"/>
    </xf>
    <xf numFmtId="0" fontId="41" fillId="0" borderId="16" xfId="1" applyFont="1" applyBorder="1" applyAlignment="1">
      <alignment vertical="center" wrapText="1"/>
    </xf>
    <xf numFmtId="0" fontId="41" fillId="0" borderId="20" xfId="1" applyFont="1" applyBorder="1" applyAlignment="1">
      <alignment vertical="center" wrapText="1"/>
    </xf>
    <xf numFmtId="0" fontId="69" fillId="0" borderId="10" xfId="1" applyFont="1" applyBorder="1" applyAlignment="1">
      <alignment vertical="top"/>
    </xf>
    <xf numFmtId="0" fontId="69" fillId="0" borderId="11" xfId="1" applyFont="1" applyBorder="1" applyAlignment="1">
      <alignment vertical="top"/>
    </xf>
    <xf numFmtId="0" fontId="69" fillId="0" borderId="12" xfId="1" applyFont="1" applyBorder="1" applyAlignment="1">
      <alignment vertical="top"/>
    </xf>
    <xf numFmtId="0" fontId="76" fillId="0" borderId="0" xfId="1" applyFont="1" applyAlignment="1">
      <alignment vertical="center" wrapText="1"/>
    </xf>
    <xf numFmtId="0" fontId="41" fillId="0" borderId="0" xfId="1" applyFont="1" applyAlignment="1">
      <alignment vertical="center"/>
    </xf>
    <xf numFmtId="0" fontId="7" fillId="0" borderId="0" xfId="1" applyFont="1" applyAlignment="1">
      <alignment horizontal="left" vertical="center"/>
    </xf>
    <xf numFmtId="0" fontId="69" fillId="0" borderId="27" xfId="1" applyFont="1" applyBorder="1" applyAlignment="1">
      <alignment horizontal="right" vertical="center"/>
    </xf>
    <xf numFmtId="0" fontId="75" fillId="0" borderId="0" xfId="1" applyFont="1" applyAlignment="1">
      <alignment horizontal="center" vertical="center"/>
    </xf>
    <xf numFmtId="0" fontId="76" fillId="0" borderId="28" xfId="1" applyFont="1" applyBorder="1" applyAlignment="1">
      <alignment vertical="center" wrapText="1"/>
    </xf>
    <xf numFmtId="0" fontId="60" fillId="0" borderId="0" xfId="1" applyFont="1" applyAlignment="1">
      <alignment horizontal="left" vertical="center"/>
    </xf>
    <xf numFmtId="0" fontId="41" fillId="0" borderId="16" xfId="1" applyFont="1" applyBorder="1" applyAlignment="1">
      <alignment horizontal="right" vertical="center"/>
    </xf>
    <xf numFmtId="0" fontId="41" fillId="0" borderId="17" xfId="1" applyFont="1" applyBorder="1" applyAlignment="1">
      <alignment horizontal="right" vertical="center"/>
    </xf>
    <xf numFmtId="0" fontId="60" fillId="0" borderId="15" xfId="1" applyFont="1" applyBorder="1" applyAlignment="1">
      <alignment horizontal="left" vertical="center"/>
    </xf>
    <xf numFmtId="178" fontId="117" fillId="0" borderId="16" xfId="1" applyNumberFormat="1" applyFont="1" applyBorder="1" applyAlignment="1">
      <alignment horizontal="left" vertical="center" wrapText="1"/>
    </xf>
    <xf numFmtId="178" fontId="41" fillId="0" borderId="20" xfId="1" applyNumberFormat="1" applyFont="1" applyBorder="1" applyAlignment="1">
      <alignment horizontal="left" vertical="center" wrapText="1"/>
    </xf>
    <xf numFmtId="178" fontId="41" fillId="0" borderId="17" xfId="1" applyNumberFormat="1" applyFont="1" applyBorder="1" applyAlignment="1">
      <alignment horizontal="left" vertical="center" wrapText="1"/>
    </xf>
    <xf numFmtId="0" fontId="41" fillId="0" borderId="15" xfId="1" applyFont="1" applyBorder="1" applyAlignment="1">
      <alignment horizontal="left" vertical="center" wrapText="1"/>
    </xf>
    <xf numFmtId="0" fontId="66" fillId="0" borderId="0" xfId="1" applyFont="1" applyAlignment="1">
      <alignment horizontal="left" vertical="center"/>
    </xf>
    <xf numFmtId="0" fontId="47" fillId="0" borderId="0" xfId="1" applyFont="1" applyAlignment="1">
      <alignment horizontal="left" vertical="center" wrapText="1"/>
    </xf>
    <xf numFmtId="0" fontId="44" fillId="0" borderId="16" xfId="1" applyFont="1" applyBorder="1" applyAlignment="1">
      <alignment vertical="center" wrapText="1"/>
    </xf>
    <xf numFmtId="0" fontId="44" fillId="0" borderId="17" xfId="1" applyFont="1" applyBorder="1" applyAlignment="1">
      <alignment vertical="center" wrapText="1"/>
    </xf>
    <xf numFmtId="0" fontId="41" fillId="0" borderId="24" xfId="1" applyFont="1" applyBorder="1" applyAlignment="1">
      <alignment vertical="center" wrapText="1"/>
    </xf>
    <xf numFmtId="0" fontId="41" fillId="0" borderId="25" xfId="1" applyFont="1" applyBorder="1" applyAlignment="1">
      <alignment vertical="center" wrapText="1"/>
    </xf>
    <xf numFmtId="0" fontId="41" fillId="0" borderId="39" xfId="1" applyFont="1" applyBorder="1" applyAlignment="1">
      <alignment vertical="center" wrapText="1"/>
    </xf>
    <xf numFmtId="0" fontId="41" fillId="0" borderId="0" xfId="1" applyFont="1" applyAlignment="1">
      <alignment vertical="center" wrapText="1"/>
    </xf>
    <xf numFmtId="0" fontId="41" fillId="0" borderId="21" xfId="1" applyFont="1" applyBorder="1" applyAlignment="1">
      <alignment vertical="center" wrapText="1"/>
    </xf>
    <xf numFmtId="0" fontId="41" fillId="0" borderId="22" xfId="1" applyFont="1" applyBorder="1" applyAlignment="1">
      <alignment vertical="center" wrapText="1"/>
    </xf>
    <xf numFmtId="0" fontId="41" fillId="0" borderId="24" xfId="1" applyFont="1" applyBorder="1" applyAlignment="1">
      <alignment horizontal="center" vertical="center" wrapText="1"/>
    </xf>
    <xf numFmtId="0" fontId="41" fillId="0" borderId="26" xfId="1" applyFont="1" applyBorder="1" applyAlignment="1">
      <alignment horizontal="center" vertical="center" wrapText="1"/>
    </xf>
    <xf numFmtId="0" fontId="41" fillId="0" borderId="25" xfId="1" applyFont="1" applyBorder="1" applyAlignment="1">
      <alignment horizontal="center" vertical="center" wrapText="1"/>
    </xf>
    <xf numFmtId="14" fontId="60" fillId="0" borderId="15" xfId="1" applyNumberFormat="1" applyFont="1" applyBorder="1" applyAlignment="1">
      <alignment horizontal="center" vertical="center"/>
    </xf>
    <xf numFmtId="0" fontId="60" fillId="0" borderId="15" xfId="1" applyFont="1" applyBorder="1" applyAlignment="1">
      <alignment horizontal="center" vertical="center" wrapText="1"/>
    </xf>
    <xf numFmtId="38" fontId="147" fillId="0" borderId="15" xfId="13" applyFont="1" applyBorder="1">
      <alignment vertical="center"/>
    </xf>
    <xf numFmtId="0" fontId="76" fillId="0" borderId="0" xfId="1" applyFont="1" applyAlignment="1">
      <alignment vertical="top"/>
    </xf>
    <xf numFmtId="0" fontId="60" fillId="0" borderId="0" xfId="1" applyFont="1" applyAlignment="1">
      <alignment vertical="top"/>
    </xf>
    <xf numFmtId="0" fontId="22" fillId="0" borderId="0" xfId="1" applyFont="1" applyAlignment="1">
      <alignment horizontal="center" vertical="top"/>
    </xf>
    <xf numFmtId="0" fontId="58" fillId="0" borderId="0" xfId="1" applyFont="1" applyAlignment="1">
      <alignment vertical="top" wrapText="1"/>
    </xf>
    <xf numFmtId="0" fontId="88" fillId="0" borderId="24" xfId="1" applyFont="1" applyBorder="1" applyAlignment="1">
      <alignment horizontal="center" vertical="top" wrapText="1"/>
    </xf>
    <xf numFmtId="0" fontId="88" fillId="0" borderId="25" xfId="1" applyFont="1" applyBorder="1" applyAlignment="1">
      <alignment horizontal="center" vertical="top" wrapText="1"/>
    </xf>
    <xf numFmtId="0" fontId="86" fillId="0" borderId="24" xfId="1" applyFont="1" applyBorder="1" applyAlignment="1">
      <alignment horizontal="center" vertical="top" wrapText="1"/>
    </xf>
    <xf numFmtId="0" fontId="86" fillId="0" borderId="25" xfId="1" applyFont="1" applyBorder="1" applyAlignment="1">
      <alignment horizontal="center" vertical="top" wrapText="1"/>
    </xf>
    <xf numFmtId="0" fontId="62" fillId="0" borderId="0" xfId="1" applyFont="1" applyAlignment="1">
      <alignment horizontal="distributed" vertical="center" wrapText="1"/>
    </xf>
    <xf numFmtId="0" fontId="44" fillId="0" borderId="0" xfId="1" applyFont="1" applyAlignment="1">
      <alignment horizontal="distributed" vertical="center" wrapText="1"/>
    </xf>
    <xf numFmtId="0" fontId="62" fillId="0" borderId="0" xfId="1" applyFont="1" applyAlignment="1">
      <alignment horizontal="distributed" vertical="center"/>
    </xf>
    <xf numFmtId="0" fontId="88" fillId="0" borderId="24" xfId="1" applyFont="1" applyBorder="1" applyAlignment="1">
      <alignment horizontal="center" vertical="center" wrapText="1"/>
    </xf>
    <xf numFmtId="0" fontId="88" fillId="0" borderId="26" xfId="1" applyFont="1" applyBorder="1" applyAlignment="1">
      <alignment horizontal="center" vertical="center" wrapText="1"/>
    </xf>
    <xf numFmtId="0" fontId="88" fillId="0" borderId="25" xfId="1" applyFont="1" applyBorder="1" applyAlignment="1">
      <alignment horizontal="center" vertical="center" wrapText="1"/>
    </xf>
    <xf numFmtId="0" fontId="87" fillId="0" borderId="18" xfId="1" applyFont="1" applyBorder="1" applyAlignment="1">
      <alignment horizontal="distributed" vertical="center" wrapText="1"/>
    </xf>
    <xf numFmtId="0" fontId="86" fillId="0" borderId="19" xfId="1" applyFont="1" applyBorder="1" applyAlignment="1">
      <alignment horizontal="distributed" vertical="center" wrapText="1"/>
    </xf>
    <xf numFmtId="0" fontId="88" fillId="0" borderId="29" xfId="1" applyFont="1" applyBorder="1" applyAlignment="1">
      <alignment horizontal="left" vertical="top" wrapText="1"/>
    </xf>
    <xf numFmtId="0" fontId="88" fillId="0" borderId="30" xfId="1" applyFont="1" applyBorder="1" applyAlignment="1">
      <alignment horizontal="left" vertical="top" wrapText="1"/>
    </xf>
    <xf numFmtId="0" fontId="88" fillId="0" borderId="31" xfId="1" applyFont="1" applyBorder="1" applyAlignment="1">
      <alignment horizontal="left" vertical="top" wrapText="1"/>
    </xf>
    <xf numFmtId="0" fontId="88" fillId="0" borderId="32" xfId="1" applyFont="1" applyBorder="1" applyAlignment="1">
      <alignment horizontal="center" vertical="top" wrapText="1"/>
    </xf>
    <xf numFmtId="0" fontId="88" fillId="0" borderId="33" xfId="1" applyFont="1" applyBorder="1" applyAlignment="1">
      <alignment horizontal="center" vertical="top" wrapText="1"/>
    </xf>
    <xf numFmtId="0" fontId="88" fillId="0" borderId="34" xfId="1" applyFont="1" applyBorder="1" applyAlignment="1">
      <alignment horizontal="center" vertical="top" wrapText="1"/>
    </xf>
    <xf numFmtId="0" fontId="86" fillId="0" borderId="35" xfId="1" applyFont="1" applyBorder="1" applyAlignment="1">
      <alignment horizontal="distributed" vertical="center" wrapText="1"/>
    </xf>
    <xf numFmtId="0" fontId="87" fillId="0" borderId="18" xfId="1" applyFont="1" applyBorder="1" applyAlignment="1">
      <alignment horizontal="distributed" vertical="top" wrapText="1"/>
    </xf>
    <xf numFmtId="0" fontId="86" fillId="0" borderId="19" xfId="1" applyFont="1" applyBorder="1" applyAlignment="1">
      <alignment horizontal="distributed" vertical="top" wrapText="1"/>
    </xf>
    <xf numFmtId="0" fontId="88" fillId="0" borderId="21" xfId="1" applyFont="1" applyBorder="1" applyAlignment="1">
      <alignment horizontal="center" vertical="top" wrapText="1"/>
    </xf>
    <xf numFmtId="0" fontId="88" fillId="0" borderId="23" xfId="1" applyFont="1" applyBorder="1" applyAlignment="1">
      <alignment horizontal="center" vertical="top" wrapText="1"/>
    </xf>
    <xf numFmtId="0" fontId="88" fillId="0" borderId="36" xfId="1" applyFont="1" applyBorder="1" applyAlignment="1">
      <alignment horizontal="center" vertical="top" wrapText="1"/>
    </xf>
    <xf numFmtId="0" fontId="88" fillId="0" borderId="37" xfId="1" applyFont="1" applyBorder="1" applyAlignment="1">
      <alignment horizontal="center" vertical="top" wrapText="1"/>
    </xf>
    <xf numFmtId="0" fontId="49" fillId="0" borderId="0" xfId="1" applyFont="1" applyAlignment="1">
      <alignment horizontal="left" vertical="center" wrapText="1"/>
    </xf>
    <xf numFmtId="0" fontId="50" fillId="0" borderId="6" xfId="1" applyFont="1" applyBorder="1" applyAlignment="1">
      <alignment horizontal="center" vertical="top"/>
    </xf>
    <xf numFmtId="0" fontId="41" fillId="0" borderId="6" xfId="1" applyFont="1" applyBorder="1" applyAlignment="1">
      <alignment vertical="center"/>
    </xf>
    <xf numFmtId="0" fontId="10" fillId="0" borderId="0" xfId="1" applyFont="1" applyAlignment="1">
      <alignment horizontal="left" vertical="top" wrapText="1"/>
    </xf>
    <xf numFmtId="0" fontId="10" fillId="0" borderId="0" xfId="1" applyFont="1" applyAlignment="1">
      <alignment horizontal="left" vertical="top"/>
    </xf>
    <xf numFmtId="0" fontId="85" fillId="0" borderId="0" xfId="1" applyFont="1" applyAlignment="1">
      <alignment horizontal="left" vertical="top" wrapText="1"/>
    </xf>
    <xf numFmtId="0" fontId="85" fillId="0" borderId="0" xfId="1" applyFont="1" applyAlignment="1">
      <alignment horizontal="left" vertical="top"/>
    </xf>
    <xf numFmtId="0" fontId="118" fillId="0" borderId="39" xfId="0" applyFont="1" applyFill="1" applyBorder="1" applyAlignment="1">
      <alignment horizontal="left" vertical="top" wrapText="1"/>
    </xf>
    <xf numFmtId="0" fontId="118" fillId="0" borderId="0" xfId="0" applyFont="1" applyFill="1" applyBorder="1" applyAlignment="1">
      <alignment horizontal="left" vertical="top" wrapText="1"/>
    </xf>
    <xf numFmtId="0" fontId="118" fillId="0" borderId="40" xfId="0" applyFont="1" applyFill="1" applyBorder="1" applyAlignment="1">
      <alignment horizontal="left" vertical="top" wrapText="1"/>
    </xf>
    <xf numFmtId="0" fontId="10" fillId="0" borderId="15" xfId="0" applyFont="1" applyBorder="1" applyAlignment="1">
      <alignment horizontal="center" vertical="center" wrapText="1"/>
    </xf>
    <xf numFmtId="0" fontId="10" fillId="0" borderId="16" xfId="0" applyFont="1" applyBorder="1" applyAlignment="1">
      <alignment horizontal="left" vertical="top" wrapText="1" indent="1"/>
    </xf>
    <xf numFmtId="0" fontId="10" fillId="0" borderId="20" xfId="0" applyFont="1" applyBorder="1" applyAlignment="1">
      <alignment horizontal="left" vertical="top" wrapText="1" indent="1"/>
    </xf>
    <xf numFmtId="0" fontId="10" fillId="0" borderId="17" xfId="0" applyFont="1" applyBorder="1" applyAlignment="1">
      <alignment horizontal="left" vertical="top" wrapText="1" indent="1"/>
    </xf>
    <xf numFmtId="14" fontId="10" fillId="0" borderId="15" xfId="0" applyNumberFormat="1" applyFont="1" applyBorder="1" applyAlignment="1">
      <alignment horizontal="left" vertical="top" wrapText="1" indent="1"/>
    </xf>
    <xf numFmtId="0" fontId="15" fillId="0" borderId="0" xfId="0" applyFont="1" applyAlignment="1">
      <alignment vertical="center" wrapText="1"/>
    </xf>
    <xf numFmtId="0" fontId="10" fillId="0" borderId="15" xfId="0" applyFont="1" applyBorder="1" applyAlignment="1">
      <alignment horizontal="left" vertical="top" wrapText="1" indent="1"/>
    </xf>
    <xf numFmtId="0" fontId="10"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14" fontId="10" fillId="0" borderId="16" xfId="0" applyNumberFormat="1" applyFont="1" applyBorder="1" applyAlignment="1">
      <alignment horizontal="left" vertical="top" wrapText="1" indent="1"/>
    </xf>
    <xf numFmtId="14" fontId="10" fillId="0" borderId="20" xfId="0" applyNumberFormat="1" applyFont="1" applyBorder="1" applyAlignment="1">
      <alignment horizontal="left" vertical="top" wrapText="1" indent="1"/>
    </xf>
    <xf numFmtId="14" fontId="10" fillId="0" borderId="17" xfId="0" applyNumberFormat="1" applyFont="1" applyBorder="1" applyAlignment="1">
      <alignment horizontal="left" vertical="top" wrapText="1" indent="1"/>
    </xf>
    <xf numFmtId="0" fontId="110" fillId="0" borderId="15" xfId="0" applyFont="1" applyBorder="1" applyAlignment="1">
      <alignment horizontal="center" vertical="center" wrapText="1"/>
    </xf>
    <xf numFmtId="0" fontId="105" fillId="0" borderId="16" xfId="0" applyFont="1" applyBorder="1" applyAlignment="1">
      <alignment horizontal="left" vertical="top" wrapText="1"/>
    </xf>
    <xf numFmtId="0" fontId="105" fillId="0" borderId="20" xfId="0" applyFont="1" applyBorder="1" applyAlignment="1">
      <alignment horizontal="left" vertical="top" wrapText="1"/>
    </xf>
    <xf numFmtId="0" fontId="105" fillId="0" borderId="17" xfId="0" applyFont="1" applyBorder="1" applyAlignment="1">
      <alignment horizontal="left" vertical="top" wrapText="1"/>
    </xf>
    <xf numFmtId="0" fontId="102" fillId="0" borderId="0" xfId="0" applyFont="1" applyAlignment="1">
      <alignment horizontal="left" vertical="center" wrapText="1"/>
    </xf>
    <xf numFmtId="0" fontId="106" fillId="0" borderId="0" xfId="0" applyFont="1" applyAlignment="1">
      <alignment horizontal="left" vertical="center" wrapText="1"/>
    </xf>
    <xf numFmtId="0" fontId="118" fillId="0" borderId="24" xfId="0" applyFont="1" applyFill="1" applyBorder="1" applyAlignment="1">
      <alignment horizontal="left" vertical="top" wrapText="1"/>
    </xf>
    <xf numFmtId="0" fontId="105" fillId="0" borderId="26" xfId="0" applyFont="1" applyFill="1" applyBorder="1" applyAlignment="1">
      <alignment horizontal="left" vertical="top" wrapText="1"/>
    </xf>
    <xf numFmtId="0" fontId="105" fillId="0" borderId="25" xfId="0" applyFont="1" applyFill="1" applyBorder="1" applyAlignment="1">
      <alignment horizontal="left" vertical="top" wrapText="1"/>
    </xf>
    <xf numFmtId="0" fontId="15" fillId="0" borderId="15" xfId="0" applyFont="1" applyBorder="1" applyAlignment="1">
      <alignment horizontal="center" vertical="center" wrapText="1"/>
    </xf>
    <xf numFmtId="0" fontId="118" fillId="0" borderId="16" xfId="0" applyFont="1" applyFill="1" applyBorder="1" applyAlignment="1">
      <alignment horizontal="left" vertical="top" wrapText="1"/>
    </xf>
    <xf numFmtId="0" fontId="118" fillId="0" borderId="20" xfId="0" applyFont="1" applyFill="1" applyBorder="1" applyAlignment="1">
      <alignment horizontal="left" vertical="top" wrapText="1"/>
    </xf>
    <xf numFmtId="0" fontId="118" fillId="0" borderId="17" xfId="0" applyFont="1" applyFill="1" applyBorder="1" applyAlignment="1">
      <alignment horizontal="left" vertical="top" wrapText="1"/>
    </xf>
    <xf numFmtId="0" fontId="103" fillId="0" borderId="1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0" xfId="0" applyFont="1" applyBorder="1" applyAlignment="1">
      <alignment horizontal="center" vertical="center" wrapText="1"/>
    </xf>
    <xf numFmtId="0" fontId="0" fillId="0" borderId="0" xfId="0" applyAlignment="1">
      <alignment horizontal="left" vertical="center" wrapText="1"/>
    </xf>
    <xf numFmtId="0" fontId="110" fillId="0" borderId="15" xfId="0" applyFont="1" applyBorder="1" applyAlignment="1">
      <alignment horizontal="left" vertical="top" wrapText="1"/>
    </xf>
    <xf numFmtId="0" fontId="103" fillId="0" borderId="15" xfId="0" applyFont="1" applyBorder="1" applyAlignment="1">
      <alignment horizontal="left" vertical="top" wrapText="1"/>
    </xf>
    <xf numFmtId="0" fontId="103" fillId="0" borderId="16" xfId="0" applyFont="1" applyBorder="1" applyAlignment="1">
      <alignment horizontal="left" vertical="top" wrapText="1"/>
    </xf>
    <xf numFmtId="0" fontId="103" fillId="0" borderId="20" xfId="0" applyFont="1" applyBorder="1" applyAlignment="1">
      <alignment horizontal="left" vertical="top" wrapText="1"/>
    </xf>
    <xf numFmtId="0" fontId="15" fillId="0" borderId="59"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60" xfId="0" applyFont="1" applyBorder="1" applyAlignment="1">
      <alignment horizontal="center" vertical="center" wrapText="1"/>
    </xf>
    <xf numFmtId="0" fontId="10" fillId="0" borderId="15" xfId="0" applyFont="1" applyBorder="1" applyAlignment="1">
      <alignment horizontal="center" vertical="center"/>
    </xf>
    <xf numFmtId="179" fontId="10" fillId="0" borderId="15" xfId="0" applyNumberFormat="1" applyFont="1" applyBorder="1" applyAlignment="1">
      <alignment horizontal="center" vertical="center"/>
    </xf>
    <xf numFmtId="0" fontId="104" fillId="0" borderId="16" xfId="0" applyFont="1" applyBorder="1" applyAlignment="1">
      <alignment horizontal="center" vertical="center"/>
    </xf>
    <xf numFmtId="0" fontId="104" fillId="0" borderId="20" xfId="0" applyFont="1" applyBorder="1" applyAlignment="1">
      <alignment horizontal="center" vertical="center"/>
    </xf>
    <xf numFmtId="179" fontId="104" fillId="0" borderId="20" xfId="0" applyNumberFormat="1" applyFont="1" applyBorder="1" applyAlignment="1">
      <alignment horizontal="left" vertical="center" indent="1"/>
    </xf>
    <xf numFmtId="179" fontId="104" fillId="0" borderId="17" xfId="0" applyNumberFormat="1" applyFont="1" applyBorder="1" applyAlignment="1">
      <alignment horizontal="left" vertical="center" indent="1"/>
    </xf>
    <xf numFmtId="0" fontId="22" fillId="0" borderId="44" xfId="0" applyFont="1" applyBorder="1" applyAlignment="1">
      <alignment horizontal="center" vertical="center" wrapText="1"/>
    </xf>
    <xf numFmtId="0" fontId="22" fillId="0" borderId="46"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5" xfId="0" applyFont="1" applyBorder="1" applyAlignment="1">
      <alignment horizontal="center" vertical="center" textRotation="255" wrapText="1"/>
    </xf>
    <xf numFmtId="0" fontId="10" fillId="0" borderId="16" xfId="0" applyFont="1" applyBorder="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16" xfId="0" applyFont="1" applyBorder="1" applyAlignment="1">
      <alignment horizontal="center" vertical="center" wrapText="1"/>
    </xf>
    <xf numFmtId="0" fontId="10" fillId="0" borderId="16" xfId="0" applyFont="1" applyBorder="1" applyAlignment="1">
      <alignment horizontal="right" vertical="center" wrapText="1"/>
    </xf>
    <xf numFmtId="0" fontId="10" fillId="0" borderId="20" xfId="0" applyFont="1" applyBorder="1" applyAlignment="1">
      <alignment horizontal="right" vertical="center" wrapText="1"/>
    </xf>
    <xf numFmtId="0" fontId="10" fillId="0" borderId="17" xfId="0" applyFont="1" applyBorder="1" applyAlignment="1">
      <alignment horizontal="right" vertical="center" wrapText="1"/>
    </xf>
    <xf numFmtId="0" fontId="15" fillId="0" borderId="18" xfId="0" applyFont="1" applyBorder="1" applyAlignment="1">
      <alignment horizontal="center" vertical="center" textRotation="255" wrapText="1"/>
    </xf>
    <xf numFmtId="0" fontId="15" fillId="0" borderId="19" xfId="0" applyFont="1" applyBorder="1" applyAlignment="1">
      <alignment horizontal="center" vertical="center" textRotation="255" wrapText="1"/>
    </xf>
    <xf numFmtId="0" fontId="107" fillId="0" borderId="16" xfId="0" applyFont="1" applyBorder="1" applyAlignment="1">
      <alignment horizontal="center" vertical="center" wrapText="1"/>
    </xf>
    <xf numFmtId="0" fontId="107" fillId="0" borderId="20" xfId="0" applyFont="1" applyBorder="1" applyAlignment="1">
      <alignment horizontal="center" vertical="center" wrapText="1"/>
    </xf>
    <xf numFmtId="0" fontId="107" fillId="0" borderId="17" xfId="0" applyFont="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xf>
    <xf numFmtId="0" fontId="15" fillId="0" borderId="15" xfId="0" applyFont="1" applyBorder="1" applyAlignment="1">
      <alignment horizontal="left"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5" xfId="0" applyFont="1" applyBorder="1" applyAlignment="1">
      <alignment horizontal="left" vertical="center" wrapText="1" inden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5" fillId="0" borderId="22" xfId="0" applyFont="1" applyBorder="1" applyAlignment="1">
      <alignment horizontal="center" vertical="center" wrapText="1"/>
    </xf>
    <xf numFmtId="0" fontId="56" fillId="0" borderId="15" xfId="0" applyFont="1" applyBorder="1" applyAlignment="1">
      <alignment horizontal="center" vertical="center" wrapText="1"/>
    </xf>
    <xf numFmtId="0" fontId="19" fillId="0" borderId="16" xfId="0" applyFont="1" applyBorder="1" applyAlignment="1">
      <alignment horizontal="left" vertical="center" wrapText="1" indent="1"/>
    </xf>
    <xf numFmtId="0" fontId="19" fillId="0" borderId="20" xfId="0" applyFont="1" applyBorder="1" applyAlignment="1">
      <alignment horizontal="left" vertical="center" wrapText="1" indent="1"/>
    </xf>
    <xf numFmtId="0" fontId="19" fillId="0" borderId="17" xfId="0" applyFont="1" applyBorder="1" applyAlignment="1">
      <alignment horizontal="left" vertical="center" wrapText="1" indent="1"/>
    </xf>
    <xf numFmtId="0" fontId="19" fillId="0" borderId="15" xfId="0" applyFont="1" applyBorder="1" applyAlignment="1">
      <alignment horizontal="center" vertical="center" wrapText="1"/>
    </xf>
    <xf numFmtId="0" fontId="10" fillId="0" borderId="15" xfId="0" applyFont="1" applyBorder="1" applyAlignment="1">
      <alignment horizontal="left" vertical="center" wrapText="1" indent="1"/>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5" fillId="0" borderId="24" xfId="0" quotePrefix="1" applyFont="1" applyBorder="1" applyAlignment="1">
      <alignment horizontal="center" vertical="center" wrapText="1"/>
    </xf>
    <xf numFmtId="0" fontId="15" fillId="0" borderId="0" xfId="0" applyFont="1" applyAlignment="1">
      <alignment horizontal="center" vertical="center" wrapText="1"/>
    </xf>
    <xf numFmtId="0" fontId="15" fillId="0" borderId="15" xfId="0" applyFont="1" applyBorder="1" applyAlignment="1">
      <alignment horizontal="center" vertical="center"/>
    </xf>
    <xf numFmtId="0" fontId="107" fillId="0" borderId="15" xfId="0" applyFont="1" applyBorder="1" applyAlignment="1">
      <alignment horizontal="center" vertical="center" wrapText="1"/>
    </xf>
    <xf numFmtId="0" fontId="15" fillId="0" borderId="16" xfId="0" applyFont="1" applyBorder="1" applyAlignment="1">
      <alignment horizontal="left" vertical="center" wrapText="1"/>
    </xf>
    <xf numFmtId="0" fontId="15" fillId="0" borderId="20" xfId="0" applyFont="1" applyBorder="1" applyAlignment="1">
      <alignment horizontal="left" vertical="center" wrapText="1"/>
    </xf>
    <xf numFmtId="0" fontId="15" fillId="0" borderId="17" xfId="0" applyFont="1" applyBorder="1" applyAlignment="1">
      <alignment horizontal="left" vertical="center" wrapText="1"/>
    </xf>
    <xf numFmtId="0" fontId="10" fillId="0" borderId="20" xfId="0" applyFont="1" applyBorder="1" applyAlignment="1">
      <alignment horizontal="center" vertical="center"/>
    </xf>
    <xf numFmtId="0" fontId="10" fillId="0" borderId="17" xfId="0" applyFont="1" applyBorder="1" applyAlignment="1">
      <alignment horizontal="center" vertical="center"/>
    </xf>
    <xf numFmtId="0" fontId="24" fillId="0" borderId="0" xfId="0" applyFont="1" applyAlignment="1">
      <alignment horizontal="center" vertical="center"/>
    </xf>
    <xf numFmtId="0" fontId="49" fillId="0" borderId="16" xfId="0" applyFont="1" applyBorder="1" applyAlignment="1">
      <alignment horizontal="center" vertical="center"/>
    </xf>
    <xf numFmtId="0" fontId="49" fillId="0" borderId="20" xfId="0" applyFont="1" applyBorder="1" applyAlignment="1">
      <alignment horizontal="center" vertical="center"/>
    </xf>
    <xf numFmtId="0" fontId="49" fillId="0" borderId="17" xfId="0" applyFont="1" applyBorder="1" applyAlignment="1">
      <alignment horizontal="center" vertical="center"/>
    </xf>
    <xf numFmtId="0" fontId="49" fillId="0" borderId="16" xfId="0" applyFont="1" applyBorder="1" applyAlignment="1">
      <alignment horizontal="justify" vertical="center"/>
    </xf>
    <xf numFmtId="0" fontId="49" fillId="0" borderId="20" xfId="0" applyFont="1" applyBorder="1" applyAlignment="1">
      <alignment horizontal="justify" vertical="center"/>
    </xf>
    <xf numFmtId="0" fontId="49" fillId="0" borderId="17" xfId="0" applyFont="1" applyBorder="1" applyAlignment="1">
      <alignment horizontal="justify" vertical="center"/>
    </xf>
    <xf numFmtId="0" fontId="101" fillId="0" borderId="15" xfId="0" applyFont="1" applyBorder="1" applyAlignment="1">
      <alignment horizontal="center" vertical="center" textRotation="255" wrapText="1"/>
    </xf>
    <xf numFmtId="0" fontId="10" fillId="0" borderId="16" xfId="0" applyFont="1" applyBorder="1" applyAlignment="1">
      <alignment horizontal="left" vertical="center" wrapText="1" indent="1"/>
    </xf>
    <xf numFmtId="0" fontId="10" fillId="0" borderId="20"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44" xfId="0" applyFont="1" applyBorder="1" applyAlignment="1">
      <alignment horizontal="center" vertical="center" wrapText="1"/>
    </xf>
    <xf numFmtId="0" fontId="15" fillId="0" borderId="16" xfId="0" applyFont="1" applyBorder="1" applyAlignment="1">
      <alignment horizontal="left" vertical="center"/>
    </xf>
    <xf numFmtId="0" fontId="15" fillId="0" borderId="20" xfId="0" applyFont="1" applyBorder="1" applyAlignment="1">
      <alignment horizontal="left" vertical="center"/>
    </xf>
    <xf numFmtId="0" fontId="15" fillId="0" borderId="17" xfId="0" applyFont="1" applyBorder="1" applyAlignment="1">
      <alignment horizontal="left" vertical="center"/>
    </xf>
    <xf numFmtId="0" fontId="15" fillId="0" borderId="0" xfId="0" applyFont="1" applyAlignment="1">
      <alignment horizontal="justify" vertical="center" wrapText="1"/>
    </xf>
    <xf numFmtId="0" fontId="8" fillId="0" borderId="16" xfId="0" applyFont="1" applyBorder="1" applyAlignment="1">
      <alignment horizontal="left" vertical="center" wrapText="1"/>
    </xf>
    <xf numFmtId="0" fontId="8" fillId="0" borderId="20" xfId="0" applyFont="1" applyBorder="1" applyAlignment="1">
      <alignment horizontal="left" vertical="center" wrapText="1"/>
    </xf>
    <xf numFmtId="179" fontId="52" fillId="0" borderId="10" xfId="0" applyNumberFormat="1" applyFont="1" applyBorder="1" applyAlignment="1" applyProtection="1">
      <alignment horizontal="center" vertical="center" wrapText="1"/>
      <protection locked="0"/>
    </xf>
    <xf numFmtId="179" fontId="52" fillId="0" borderId="11" xfId="0" applyNumberFormat="1" applyFont="1" applyBorder="1" applyAlignment="1" applyProtection="1">
      <alignment horizontal="center" vertical="center" wrapText="1"/>
      <protection locked="0"/>
    </xf>
    <xf numFmtId="179" fontId="52" fillId="0" borderId="12" xfId="0" applyNumberFormat="1" applyFont="1" applyBorder="1" applyAlignment="1" applyProtection="1">
      <alignment horizontal="center" vertical="center" wrapText="1"/>
      <protection locked="0"/>
    </xf>
    <xf numFmtId="0" fontId="52" fillId="0" borderId="10" xfId="0" applyFont="1" applyBorder="1" applyAlignment="1" applyProtection="1">
      <alignment horizontal="left" vertical="center" wrapText="1" indent="1"/>
      <protection locked="0"/>
    </xf>
    <xf numFmtId="0" fontId="52" fillId="0" borderId="11" xfId="0" applyFont="1" applyBorder="1" applyAlignment="1" applyProtection="1">
      <alignment horizontal="left" vertical="center" wrapText="1" indent="1"/>
      <protection locked="0"/>
    </xf>
    <xf numFmtId="0" fontId="52" fillId="0" borderId="12" xfId="0" applyFont="1" applyBorder="1" applyAlignment="1" applyProtection="1">
      <alignment horizontal="left" vertical="center" wrapText="1" indent="1"/>
      <protection locked="0"/>
    </xf>
    <xf numFmtId="0" fontId="54" fillId="0" borderId="10" xfId="0" applyFont="1" applyBorder="1" applyAlignment="1" applyProtection="1">
      <alignment horizontal="left" vertical="center" wrapText="1" indent="1"/>
      <protection locked="0"/>
    </xf>
    <xf numFmtId="0" fontId="54" fillId="0" borderId="11" xfId="0" applyFont="1" applyBorder="1" applyAlignment="1" applyProtection="1">
      <alignment horizontal="left" vertical="center" wrapText="1" indent="1"/>
      <protection locked="0"/>
    </xf>
    <xf numFmtId="0" fontId="54" fillId="0" borderId="12" xfId="0" applyFont="1" applyBorder="1" applyAlignment="1" applyProtection="1">
      <alignment horizontal="left" vertical="center" wrapText="1" indent="1"/>
      <protection locked="0"/>
    </xf>
    <xf numFmtId="0" fontId="45" fillId="0" borderId="16" xfId="0" applyFont="1" applyBorder="1" applyAlignment="1">
      <alignment horizontal="justify" vertical="center" wrapText="1"/>
    </xf>
    <xf numFmtId="0" fontId="45" fillId="0" borderId="20" xfId="0" applyFont="1" applyBorder="1" applyAlignment="1">
      <alignment horizontal="justify" vertical="center" wrapText="1"/>
    </xf>
    <xf numFmtId="0" fontId="93" fillId="0" borderId="22" xfId="0" applyFont="1" applyBorder="1" applyAlignment="1">
      <alignment horizontal="left" vertical="center"/>
    </xf>
    <xf numFmtId="0" fontId="96" fillId="0" borderId="0" xfId="0" applyFont="1" applyAlignment="1">
      <alignment horizontal="left" vertical="center"/>
    </xf>
    <xf numFmtId="0" fontId="8" fillId="0" borderId="24" xfId="0" applyFont="1" applyBorder="1" applyAlignment="1">
      <alignment horizontal="left" vertical="center" wrapText="1"/>
    </xf>
    <xf numFmtId="0" fontId="8" fillId="0" borderId="26" xfId="0" applyFont="1" applyBorder="1" applyAlignment="1">
      <alignment horizontal="left" vertical="center" wrapText="1"/>
    </xf>
    <xf numFmtId="0" fontId="8" fillId="0" borderId="39" xfId="0" applyFont="1" applyBorder="1" applyAlignment="1">
      <alignment horizontal="left" vertical="center" wrapText="1"/>
    </xf>
    <xf numFmtId="0" fontId="8" fillId="0" borderId="0" xfId="0" applyFont="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52" fillId="0" borderId="54" xfId="0" applyFont="1" applyBorder="1" applyAlignment="1" applyProtection="1">
      <alignment horizontal="left" vertical="center" wrapText="1" indent="1"/>
      <protection locked="0"/>
    </xf>
    <xf numFmtId="0" fontId="52" fillId="0" borderId="41" xfId="0" applyFont="1" applyBorder="1" applyAlignment="1" applyProtection="1">
      <alignment horizontal="left" vertical="center" wrapText="1" indent="1"/>
      <protection locked="0"/>
    </xf>
    <xf numFmtId="0" fontId="52" fillId="0" borderId="55" xfId="0" applyFont="1" applyBorder="1" applyAlignment="1" applyProtection="1">
      <alignment horizontal="left" vertical="center" wrapText="1" indent="1"/>
      <protection locked="0"/>
    </xf>
    <xf numFmtId="0" fontId="52" fillId="0" borderId="43" xfId="0" applyFont="1" applyBorder="1" applyAlignment="1" applyProtection="1">
      <alignment horizontal="left" vertical="center" wrapText="1" indent="1"/>
      <protection locked="0"/>
    </xf>
    <xf numFmtId="0" fontId="52" fillId="0" borderId="15" xfId="0" applyFont="1" applyBorder="1" applyAlignment="1" applyProtection="1">
      <alignment horizontal="left" vertical="center" wrapText="1" indent="1"/>
      <protection locked="0"/>
    </xf>
    <xf numFmtId="0" fontId="17" fillId="0" borderId="59" xfId="0" applyFont="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13" fillId="0" borderId="4" xfId="0" applyFont="1" applyBorder="1" applyAlignment="1">
      <alignment horizontal="left" vertical="center" wrapText="1"/>
    </xf>
    <xf numFmtId="0" fontId="52" fillId="0" borderId="17" xfId="0" applyFont="1" applyBorder="1" applyAlignment="1">
      <alignment horizontal="justify" vertical="center" wrapText="1"/>
    </xf>
    <xf numFmtId="0" fontId="52" fillId="0" borderId="15" xfId="0" applyFont="1" applyBorder="1" applyAlignment="1">
      <alignment horizontal="justify" vertical="center" wrapText="1"/>
    </xf>
    <xf numFmtId="0" fontId="45" fillId="0" borderId="18" xfId="0" applyFont="1" applyBorder="1" applyAlignment="1">
      <alignment horizontal="left" vertical="center" wrapText="1"/>
    </xf>
    <xf numFmtId="0" fontId="45" fillId="0" borderId="19" xfId="0" applyFont="1" applyBorder="1" applyAlignment="1">
      <alignment horizontal="left" vertical="center" wrapText="1"/>
    </xf>
    <xf numFmtId="0" fontId="8" fillId="0" borderId="18" xfId="0" applyFont="1" applyBorder="1" applyAlignment="1">
      <alignment horizontal="left" vertical="center" wrapText="1"/>
    </xf>
    <xf numFmtId="0" fontId="52" fillId="0" borderId="10" xfId="0" applyFont="1" applyBorder="1" applyAlignment="1" applyProtection="1">
      <alignment horizontal="left" vertical="center" wrapText="1"/>
      <protection locked="0"/>
    </xf>
    <xf numFmtId="0" fontId="52" fillId="0" borderId="11" xfId="0" applyFont="1" applyBorder="1" applyAlignment="1" applyProtection="1">
      <alignment horizontal="left" vertical="center" wrapText="1"/>
      <protection locked="0"/>
    </xf>
    <xf numFmtId="0" fontId="52" fillId="0" borderId="12" xfId="0" applyFont="1" applyBorder="1" applyAlignment="1" applyProtection="1">
      <alignment horizontal="left" vertical="center" wrapText="1"/>
      <protection locked="0"/>
    </xf>
    <xf numFmtId="0" fontId="127" fillId="0" borderId="10" xfId="0" applyFont="1" applyBorder="1" applyAlignment="1" applyProtection="1">
      <alignment horizontal="left" vertical="center" indent="1"/>
      <protection locked="0"/>
    </xf>
    <xf numFmtId="0" fontId="51" fillId="0" borderId="11" xfId="0" applyFont="1" applyBorder="1" applyAlignment="1" applyProtection="1">
      <alignment horizontal="left" vertical="center" indent="1"/>
      <protection locked="0"/>
    </xf>
    <xf numFmtId="0" fontId="51" fillId="0" borderId="12" xfId="0" applyFont="1" applyBorder="1" applyAlignment="1" applyProtection="1">
      <alignment horizontal="left" vertical="center" indent="1"/>
      <protection locked="0"/>
    </xf>
    <xf numFmtId="0" fontId="52" fillId="0" borderId="5" xfId="0" applyFont="1" applyBorder="1" applyAlignment="1" applyProtection="1">
      <alignment horizontal="left" vertical="center" wrapText="1" indent="1"/>
      <protection locked="0"/>
    </xf>
    <xf numFmtId="0" fontId="59" fillId="0" borderId="10" xfId="0" applyFont="1" applyBorder="1" applyAlignment="1" applyProtection="1">
      <alignment horizontal="left" vertical="center" wrapText="1"/>
      <protection locked="0"/>
    </xf>
    <xf numFmtId="0" fontId="59" fillId="0" borderId="11" xfId="0" applyFont="1" applyBorder="1" applyAlignment="1" applyProtection="1">
      <alignment horizontal="left" vertical="center" wrapText="1"/>
      <protection locked="0"/>
    </xf>
    <xf numFmtId="0" fontId="59" fillId="0" borderId="12" xfId="0" applyFont="1" applyBorder="1" applyAlignment="1" applyProtection="1">
      <alignment horizontal="left" vertical="center" wrapText="1"/>
      <protection locked="0"/>
    </xf>
    <xf numFmtId="179" fontId="52" fillId="8" borderId="10" xfId="0" applyNumberFormat="1" applyFont="1" applyFill="1" applyBorder="1" applyAlignment="1" applyProtection="1">
      <alignment horizontal="center" vertical="center" wrapText="1"/>
      <protection locked="0"/>
    </xf>
    <xf numFmtId="179" fontId="52" fillId="8" borderId="11" xfId="0" applyNumberFormat="1" applyFont="1" applyFill="1" applyBorder="1" applyAlignment="1" applyProtection="1">
      <alignment horizontal="center" vertical="center" wrapText="1"/>
      <protection locked="0"/>
    </xf>
    <xf numFmtId="0" fontId="7" fillId="0" borderId="22" xfId="0" applyFont="1" applyBorder="1" applyAlignment="1">
      <alignment horizontal="left" vertical="center"/>
    </xf>
    <xf numFmtId="0" fontId="7" fillId="0" borderId="0" xfId="0" applyFont="1" applyAlignment="1">
      <alignment horizontal="left" vertical="center"/>
    </xf>
    <xf numFmtId="0" fontId="16" fillId="0" borderId="1" xfId="0" applyFont="1" applyBorder="1" applyAlignment="1" applyProtection="1">
      <alignment horizontal="left" vertical="center" wrapText="1"/>
      <protection locked="0"/>
    </xf>
    <xf numFmtId="0" fontId="8" fillId="0" borderId="1" xfId="0" applyFont="1" applyFill="1" applyBorder="1" applyAlignment="1">
      <alignment horizontal="left" vertical="center" wrapText="1"/>
    </xf>
    <xf numFmtId="0" fontId="52" fillId="0" borderId="1" xfId="0" applyFont="1" applyFill="1" applyBorder="1" applyAlignment="1" applyProtection="1">
      <alignment horizontal="left" vertical="center" wrapText="1" indent="1"/>
      <protection locked="0"/>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8" xfId="0" applyFont="1" applyBorder="1" applyAlignment="1">
      <alignment horizontal="left" vertical="center"/>
    </xf>
    <xf numFmtId="0" fontId="8" fillId="0" borderId="24" xfId="0" applyFont="1" applyBorder="1" applyAlignment="1">
      <alignment horizontal="left" vertical="center"/>
    </xf>
    <xf numFmtId="0" fontId="16" fillId="0" borderId="9" xfId="0" applyFont="1" applyBorder="1" applyAlignment="1" applyProtection="1">
      <alignment horizontal="left" vertical="center" wrapText="1" indent="1"/>
      <protection locked="0"/>
    </xf>
    <xf numFmtId="0" fontId="16" fillId="0" borderId="4" xfId="0" applyFont="1" applyBorder="1" applyAlignment="1" applyProtection="1">
      <alignment horizontal="left" vertical="center" wrapText="1" indent="1"/>
      <protection locked="0"/>
    </xf>
    <xf numFmtId="0" fontId="16" fillId="0" borderId="11" xfId="0" applyFont="1" applyBorder="1" applyAlignment="1" applyProtection="1">
      <alignment horizontal="left" vertical="center" wrapText="1" indent="1"/>
      <protection locked="0"/>
    </xf>
    <xf numFmtId="0" fontId="16" fillId="0" borderId="12" xfId="0" applyFont="1" applyBorder="1" applyAlignment="1" applyProtection="1">
      <alignment horizontal="left" vertical="center" wrapText="1" indent="1"/>
      <protection locked="0"/>
    </xf>
    <xf numFmtId="0" fontId="52" fillId="0" borderId="47" xfId="0" applyFont="1" applyBorder="1" applyAlignment="1" applyProtection="1">
      <alignment horizontal="left" vertical="center" indent="1"/>
      <protection locked="0"/>
    </xf>
    <xf numFmtId="0" fontId="52" fillId="0" borderId="48" xfId="0" applyFont="1" applyBorder="1" applyAlignment="1" applyProtection="1">
      <alignment horizontal="left" vertical="center" indent="1"/>
      <protection locked="0"/>
    </xf>
    <xf numFmtId="0" fontId="52" fillId="0" borderId="49" xfId="0" applyFont="1" applyBorder="1" applyAlignment="1" applyProtection="1">
      <alignment horizontal="left" vertical="center" indent="1"/>
      <protection locked="0"/>
    </xf>
    <xf numFmtId="0" fontId="52" fillId="0" borderId="47" xfId="0" applyFont="1" applyBorder="1" applyAlignment="1" applyProtection="1">
      <alignment horizontal="center" vertical="center" wrapText="1"/>
      <protection locked="0"/>
    </xf>
    <xf numFmtId="0" fontId="52" fillId="0" borderId="49" xfId="0" applyFont="1" applyBorder="1" applyAlignment="1" applyProtection="1">
      <alignment horizontal="center" vertical="center" wrapText="1"/>
      <protection locked="0"/>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13" fillId="0" borderId="16" xfId="0" applyFont="1" applyBorder="1" applyAlignment="1">
      <alignment horizontal="justify" vertical="center" wrapText="1"/>
    </xf>
    <xf numFmtId="0" fontId="13" fillId="0" borderId="20" xfId="0" applyFont="1" applyBorder="1" applyAlignment="1">
      <alignment horizontal="justify" vertical="center" wrapText="1"/>
    </xf>
    <xf numFmtId="0" fontId="52" fillId="0" borderId="9" xfId="0" applyFont="1" applyBorder="1" applyAlignment="1" applyProtection="1">
      <alignment horizontal="left" vertical="center" wrapText="1"/>
      <protection locked="0"/>
    </xf>
    <xf numFmtId="0" fontId="52" fillId="0" borderId="4" xfId="0" applyFont="1" applyBorder="1" applyAlignment="1" applyProtection="1">
      <alignment horizontal="left" vertical="center" wrapText="1"/>
      <protection locked="0"/>
    </xf>
    <xf numFmtId="0" fontId="52" fillId="0" borderId="5" xfId="0" applyFont="1" applyBorder="1" applyAlignment="1" applyProtection="1">
      <alignment horizontal="left" vertical="center" wrapText="1"/>
      <protection locked="0"/>
    </xf>
    <xf numFmtId="0" fontId="111" fillId="0" borderId="6" xfId="0" applyFont="1" applyBorder="1" applyAlignment="1">
      <alignment horizontal="justify" vertical="center" wrapText="1"/>
    </xf>
    <xf numFmtId="0" fontId="16" fillId="0" borderId="10" xfId="0" applyFont="1" applyBorder="1" applyAlignment="1" applyProtection="1">
      <alignment horizontal="left" vertical="center" indent="1"/>
      <protection locked="0"/>
    </xf>
    <xf numFmtId="0" fontId="16" fillId="0" borderId="11" xfId="0" applyFont="1" applyBorder="1" applyAlignment="1" applyProtection="1">
      <alignment horizontal="left" vertical="center" indent="1"/>
      <protection locked="0"/>
    </xf>
    <xf numFmtId="0" fontId="16" fillId="0" borderId="12" xfId="0" applyFont="1" applyBorder="1" applyAlignment="1" applyProtection="1">
      <alignment horizontal="left" vertical="center" indent="1"/>
      <protection locked="0"/>
    </xf>
    <xf numFmtId="0" fontId="52" fillId="0" borderId="9" xfId="0" applyFont="1" applyBorder="1" applyAlignment="1" applyProtection="1">
      <alignment horizontal="left" vertical="center" wrapText="1" indent="1"/>
      <protection locked="0"/>
    </xf>
    <xf numFmtId="0" fontId="52" fillId="0" borderId="4" xfId="0" applyFont="1" applyBorder="1" applyAlignment="1" applyProtection="1">
      <alignment horizontal="left" vertical="center" wrapText="1" indent="1"/>
      <protection locked="0"/>
    </xf>
    <xf numFmtId="0" fontId="45" fillId="0" borderId="16" xfId="0" applyFont="1" applyBorder="1" applyAlignment="1">
      <alignment horizontal="left" vertical="center" wrapText="1"/>
    </xf>
    <xf numFmtId="0" fontId="45" fillId="0" borderId="17" xfId="0" applyFont="1" applyBorder="1" applyAlignment="1">
      <alignment horizontal="left" vertical="center" wrapText="1"/>
    </xf>
    <xf numFmtId="0" fontId="16" fillId="0" borderId="10" xfId="0" applyFont="1" applyBorder="1" applyAlignment="1" applyProtection="1">
      <alignment horizontal="left" vertical="center" wrapText="1" indent="1"/>
      <protection locked="0"/>
    </xf>
    <xf numFmtId="0" fontId="45" fillId="0" borderId="25" xfId="0" applyFont="1" applyBorder="1" applyAlignment="1">
      <alignment horizontal="left" vertical="center" wrapText="1"/>
    </xf>
    <xf numFmtId="0" fontId="45" fillId="0" borderId="21" xfId="0" applyFont="1" applyBorder="1" applyAlignment="1">
      <alignment horizontal="left" vertical="center" wrapText="1"/>
    </xf>
    <xf numFmtId="0" fontId="45" fillId="0" borderId="40" xfId="0" applyFont="1" applyBorder="1" applyAlignment="1">
      <alignment horizontal="left" vertical="center" wrapText="1"/>
    </xf>
    <xf numFmtId="0" fontId="13" fillId="0" borderId="16" xfId="0" applyFont="1" applyBorder="1" applyAlignment="1">
      <alignment horizontal="left" vertical="center" wrapText="1"/>
    </xf>
    <xf numFmtId="0" fontId="45" fillId="0" borderId="22" xfId="0" applyFont="1" applyBorder="1" applyAlignment="1">
      <alignment horizontal="left" vertical="center" wrapText="1"/>
    </xf>
    <xf numFmtId="0" fontId="45" fillId="0" borderId="20" xfId="0" applyFont="1" applyBorder="1" applyAlignment="1">
      <alignment horizontal="left" vertical="center" wrapText="1"/>
    </xf>
    <xf numFmtId="0" fontId="125" fillId="0" borderId="22" xfId="0" applyFont="1" applyBorder="1" applyAlignment="1">
      <alignment vertical="center"/>
    </xf>
    <xf numFmtId="0" fontId="47" fillId="0" borderId="18" xfId="0" applyFont="1" applyBorder="1" applyAlignment="1">
      <alignment horizontal="center" vertical="center"/>
    </xf>
    <xf numFmtId="0" fontId="47" fillId="0" borderId="35" xfId="0" applyFont="1" applyBorder="1" applyAlignment="1">
      <alignment horizontal="center" vertical="center"/>
    </xf>
    <xf numFmtId="0" fontId="47" fillId="0" borderId="19" xfId="0" applyFont="1" applyBorder="1" applyAlignment="1">
      <alignment horizontal="center" vertical="center"/>
    </xf>
    <xf numFmtId="0" fontId="47" fillId="0" borderId="18" xfId="0" applyFont="1" applyBorder="1" applyAlignment="1">
      <alignment horizontal="center" vertical="center" wrapText="1"/>
    </xf>
    <xf numFmtId="0" fontId="47" fillId="0" borderId="35"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22" fillId="4" borderId="16" xfId="0" applyFont="1" applyFill="1" applyBorder="1" applyAlignment="1">
      <alignment horizontal="center" vertical="center"/>
    </xf>
    <xf numFmtId="0" fontId="22" fillId="4" borderId="17" xfId="0" applyFont="1" applyFill="1" applyBorder="1" applyAlignment="1">
      <alignment horizontal="center" vertical="center"/>
    </xf>
    <xf numFmtId="0" fontId="22" fillId="0" borderId="16"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8" fillId="0" borderId="35" xfId="0" applyFont="1" applyBorder="1" applyAlignment="1">
      <alignment horizontal="left" vertical="center" wrapText="1"/>
    </xf>
    <xf numFmtId="0" fontId="8" fillId="0" borderId="19" xfId="0" applyFont="1" applyBorder="1" applyAlignment="1">
      <alignment horizontal="left" vertical="center"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8" fillId="0" borderId="18"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9" xfId="0" applyFont="1" applyBorder="1" applyAlignment="1">
      <alignment horizontal="center" vertical="center" wrapText="1"/>
    </xf>
    <xf numFmtId="0" fontId="47" fillId="0" borderId="20" xfId="0" applyFont="1" applyBorder="1" applyAlignment="1">
      <alignment horizontal="center" vertical="center"/>
    </xf>
    <xf numFmtId="0" fontId="49" fillId="0" borderId="0" xfId="0" applyFont="1" applyAlignment="1">
      <alignment horizontal="left" vertical="center"/>
    </xf>
    <xf numFmtId="0" fontId="94" fillId="0" borderId="6" xfId="0" applyFont="1" applyBorder="1" applyAlignment="1">
      <alignment horizontal="justify" vertical="top"/>
    </xf>
    <xf numFmtId="0" fontId="50" fillId="0" borderId="0" xfId="0" applyFont="1" applyAlignment="1">
      <alignment horizontal="left" vertical="center"/>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92" fillId="0" borderId="0" xfId="0" applyFont="1" applyAlignment="1">
      <alignment horizontal="justify" vertical="center"/>
    </xf>
    <xf numFmtId="0" fontId="97" fillId="0" borderId="0" xfId="0" applyFont="1" applyAlignment="1">
      <alignment horizontal="left" vertical="center"/>
    </xf>
    <xf numFmtId="0" fontId="30" fillId="0" borderId="0" xfId="0" applyFont="1" applyAlignment="1">
      <alignment horizontal="justify" vertical="center"/>
    </xf>
    <xf numFmtId="0" fontId="0" fillId="0" borderId="0" xfId="0" applyAlignment="1">
      <alignment horizontal="left" vertical="center"/>
    </xf>
    <xf numFmtId="0" fontId="129" fillId="5" borderId="15" xfId="9" applyFont="1" applyFill="1" applyBorder="1" applyAlignment="1">
      <alignment horizontal="center"/>
    </xf>
  </cellXfs>
  <cellStyles count="14">
    <cellStyle name="Normal 2" xfId="9" xr:uid="{252441EC-8D61-4971-BF0B-722914A772CF}"/>
    <cellStyle name="Normal 3" xfId="11" xr:uid="{E94CD7BC-6F18-4A49-88E7-14373CDCE091}"/>
    <cellStyle name="Normal 3 2" xfId="12" xr:uid="{FBCCC2C7-E550-4066-B4C4-044193C8C150}"/>
    <cellStyle name="桁区切り" xfId="13" builtinId="6"/>
    <cellStyle name="通貨" xfId="3" builtinId="7"/>
    <cellStyle name="標準" xfId="0" builtinId="0"/>
    <cellStyle name="標準 2" xfId="1" xr:uid="{00000000-0005-0000-0000-000002000000}"/>
    <cellStyle name="標準 2 2" xfId="2" xr:uid="{00000000-0005-0000-0000-000003000000}"/>
    <cellStyle name="標準 2 3" xfId="5" xr:uid="{00000000-0005-0000-0000-000004000000}"/>
    <cellStyle name="標準 3" xfId="6" xr:uid="{00000000-0005-0000-0000-000005000000}"/>
    <cellStyle name="標準 4" xfId="7" xr:uid="{00000000-0005-0000-0000-000006000000}"/>
    <cellStyle name="標準 4 2" xfId="8" xr:uid="{00000000-0005-0000-0000-000007000000}"/>
    <cellStyle name="標準 5" xfId="4" xr:uid="{00000000-0005-0000-0000-000008000000}"/>
    <cellStyle name="標準 6" xfId="10" xr:uid="{516BA47C-D5F6-4B20-93E5-B078DAB1DD23}"/>
  </cellStyles>
  <dxfs count="370">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bgColor rgb="FFFFFF00"/>
        </patternFill>
      </fill>
    </dxf>
    <dxf>
      <font>
        <b/>
        <i val="0"/>
        <color rgb="FFC00000"/>
      </font>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tint="-0.24994659260841701"/>
      </font>
      <fill>
        <patternFill>
          <bgColor theme="0" tint="-0.24994659260841701"/>
        </patternFill>
      </fill>
    </dxf>
    <dxf>
      <font>
        <color theme="0"/>
      </font>
      <fill>
        <patternFill>
          <bgColor theme="0"/>
        </patternFill>
      </fill>
    </dxf>
    <dxf>
      <font>
        <color theme="1"/>
      </font>
      <fill>
        <patternFill>
          <bgColor rgb="FFFFFF00"/>
        </patternFill>
      </fill>
    </dxf>
    <dxf>
      <font>
        <color theme="0" tint="-0.24994659260841701"/>
      </font>
      <fill>
        <patternFill>
          <bgColor theme="0" tint="-0.24994659260841701"/>
        </patternFill>
      </fill>
    </dxf>
    <dxf>
      <font>
        <color theme="0"/>
      </font>
      <fill>
        <patternFill>
          <bgColor theme="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tint="-0.24994659260841701"/>
      </font>
      <fill>
        <patternFill>
          <bgColor theme="0"/>
        </patternFill>
      </fill>
    </dxf>
    <dxf>
      <fill>
        <patternFill>
          <bgColor rgb="FFFFFF00"/>
        </patternFill>
      </fill>
    </dxf>
    <dxf>
      <font>
        <color theme="0" tint="-0.24994659260841701"/>
      </font>
      <fill>
        <patternFill patternType="none">
          <bgColor auto="1"/>
        </patternFill>
      </fill>
    </dxf>
    <dxf>
      <font>
        <color theme="0"/>
      </font>
    </dxf>
    <dxf>
      <font>
        <color auto="1"/>
      </font>
      <fill>
        <patternFill>
          <bgColor rgb="FFFFFF00"/>
        </patternFill>
      </fill>
    </dxf>
    <dxf>
      <font>
        <color auto="1"/>
      </font>
      <fill>
        <patternFill>
          <bgColor rgb="FFFFFF00"/>
        </patternFill>
      </fill>
    </dxf>
    <dxf>
      <font>
        <color theme="0"/>
      </font>
      <fill>
        <patternFill patternType="none">
          <bgColor auto="1"/>
        </patternFill>
      </fill>
    </dxf>
    <dxf>
      <fill>
        <patternFill>
          <bgColor theme="0" tint="-0.24994659260841701"/>
        </patternFill>
      </fill>
    </dxf>
    <dxf>
      <font>
        <color auto="1"/>
      </font>
      <fill>
        <patternFill>
          <bgColor rgb="FFFFFF00"/>
        </patternFill>
      </fill>
    </dxf>
    <dxf>
      <font>
        <color rgb="FF002060"/>
      </font>
      <fill>
        <patternFill>
          <bgColor rgb="FFFFFF00"/>
        </patternFill>
      </fill>
    </dxf>
    <dxf>
      <font>
        <color theme="0"/>
      </font>
    </dxf>
    <dxf>
      <font>
        <color auto="1"/>
      </font>
      <fill>
        <patternFill>
          <bgColor rgb="FFFFFF00"/>
        </patternFill>
      </fill>
    </dxf>
    <dxf>
      <font>
        <color rgb="FFFF0000"/>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border>
        <left style="thin">
          <color auto="1"/>
        </left>
        <right style="thin">
          <color auto="1"/>
        </right>
        <top style="thin">
          <color auto="1"/>
        </top>
        <bottom style="thin">
          <color auto="1"/>
        </bottom>
      </border>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theme="0" tint="-0.14996795556505021"/>
      </font>
    </dxf>
    <dxf>
      <font>
        <color theme="0" tint="-0.14996795556505021"/>
      </font>
    </dxf>
    <dxf>
      <font>
        <color theme="0"/>
      </font>
    </dxf>
    <dxf>
      <font>
        <color theme="0"/>
      </font>
    </dxf>
    <dxf>
      <font>
        <color theme="0"/>
      </font>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dxf>
  </dxfs>
  <tableStyles count="0" defaultTableStyle="TableStyleMedium9" defaultPivotStyle="PivotStyleLight16"/>
  <colors>
    <mruColors>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429500" y="0"/>
          <a:ext cx="0" cy="0"/>
        </a:xfrm>
        <a:prstGeom prst="rect">
          <a:avLst/>
        </a:prstGeom>
        <a:solidFill>
          <a:srgbClr val="FFFFFF"/>
        </a:solidFill>
        <a:ln w="9525">
          <a:noFill/>
          <a:miter lim="800000"/>
          <a:headEnd/>
          <a:tailEnd/>
        </a:ln>
      </xdr:spPr>
    </xdr:sp>
    <xdr:clientData/>
  </xdr:twoCellAnchor>
  <xdr:twoCellAnchor editAs="oneCell">
    <xdr:from>
      <xdr:col>0</xdr:col>
      <xdr:colOff>76200</xdr:colOff>
      <xdr:row>0</xdr:row>
      <xdr:rowOff>85725</xdr:rowOff>
    </xdr:from>
    <xdr:to>
      <xdr:col>1</xdr:col>
      <xdr:colOff>485775</xdr:colOff>
      <xdr:row>3</xdr:row>
      <xdr:rowOff>76200</xdr:rowOff>
    </xdr:to>
    <xdr:pic>
      <xdr:nvPicPr>
        <xdr:cNvPr id="3" name="図 8" descr="BSI Core Logo Black and Red Dot RGB.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76200" y="85725"/>
          <a:ext cx="1200150" cy="742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371475</xdr:colOff>
      <xdr:row>0</xdr:row>
      <xdr:rowOff>0</xdr:rowOff>
    </xdr:from>
    <xdr:to>
      <xdr:col>5</xdr:col>
      <xdr:colOff>428625</xdr:colOff>
      <xdr:row>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257675" y="0"/>
          <a:ext cx="1152525" cy="0"/>
        </a:xfrm>
        <a:prstGeom prst="rect">
          <a:avLst/>
        </a:prstGeom>
        <a:solidFill>
          <a:srgbClr val="FFFFFF"/>
        </a:solidFill>
        <a:ln w="9525">
          <a:noFill/>
          <a:miter lim="800000"/>
          <a:headEnd/>
          <a:tailEnd/>
        </a:ln>
      </xdr:spPr>
    </xdr:sp>
    <xdr:clientData/>
  </xdr:twoCellAnchor>
  <xdr:twoCellAnchor editAs="oneCell">
    <xdr:from>
      <xdr:col>6</xdr:col>
      <xdr:colOff>135094</xdr:colOff>
      <xdr:row>65</xdr:row>
      <xdr:rowOff>143497</xdr:rowOff>
    </xdr:from>
    <xdr:to>
      <xdr:col>6</xdr:col>
      <xdr:colOff>940236</xdr:colOff>
      <xdr:row>70</xdr:row>
      <xdr:rowOff>8530</xdr:rowOff>
    </xdr:to>
    <xdr:pic>
      <xdr:nvPicPr>
        <xdr:cNvPr id="3" name="図 3" descr="Japan Water Mark1.T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6802594" y="11678272"/>
          <a:ext cx="805142" cy="86515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371475</xdr:colOff>
      <xdr:row>0</xdr:row>
      <xdr:rowOff>0</xdr:rowOff>
    </xdr:from>
    <xdr:to>
      <xdr:col>6</xdr:col>
      <xdr:colOff>428625</xdr:colOff>
      <xdr:row>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9801225" y="0"/>
          <a:ext cx="1933575" cy="0"/>
        </a:xfrm>
        <a:prstGeom prst="rect">
          <a:avLst/>
        </a:prstGeom>
        <a:solidFill>
          <a:srgbClr val="FFFFFF"/>
        </a:solid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0</xdr:row>
      <xdr:rowOff>0</xdr:rowOff>
    </xdr:from>
    <xdr:to>
      <xdr:col>6</xdr:col>
      <xdr:colOff>428625</xdr:colOff>
      <xdr:row>0</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9448800" y="0"/>
          <a:ext cx="1933575" cy="0"/>
        </a:xfrm>
        <a:prstGeom prst="rect">
          <a:avLst/>
        </a:prstGeom>
        <a:solidFill>
          <a:srgbClr val="FFFFFF"/>
        </a:solid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371475</xdr:colOff>
      <xdr:row>0</xdr:row>
      <xdr:rowOff>0</xdr:rowOff>
    </xdr:from>
    <xdr:to>
      <xdr:col>2</xdr:col>
      <xdr:colOff>0</xdr:colOff>
      <xdr:row>0</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562100" y="0"/>
          <a:ext cx="714375" cy="0"/>
        </a:xfrm>
        <a:prstGeom prst="rect">
          <a:avLst/>
        </a:prstGeom>
        <a:solidFill>
          <a:srgbClr val="FFFFFF"/>
        </a:solidFill>
        <a:ln w="9525">
          <a:noFill/>
          <a:miter lim="800000"/>
          <a:headEnd/>
          <a:tailEnd/>
        </a:ln>
      </xdr:spPr>
    </xdr:sp>
    <xdr:clientData/>
  </xdr:twoCellAnchor>
  <xdr:twoCellAnchor editAs="oneCell">
    <xdr:from>
      <xdr:col>0</xdr:col>
      <xdr:colOff>104775</xdr:colOff>
      <xdr:row>0</xdr:row>
      <xdr:rowOff>171450</xdr:rowOff>
    </xdr:from>
    <xdr:to>
      <xdr:col>1</xdr:col>
      <xdr:colOff>114300</xdr:colOff>
      <xdr:row>4</xdr:row>
      <xdr:rowOff>9525</xdr:rowOff>
    </xdr:to>
    <xdr:pic>
      <xdr:nvPicPr>
        <xdr:cNvPr id="3" name="図 8" descr="BSI Core Logo Black and Red Dot RGB.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104775" y="171450"/>
          <a:ext cx="1200150" cy="7429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277813</xdr:colOff>
      <xdr:row>0</xdr:row>
      <xdr:rowOff>9525</xdr:rowOff>
    </xdr:from>
    <xdr:to>
      <xdr:col>16</xdr:col>
      <xdr:colOff>571668</xdr:colOff>
      <xdr:row>1</xdr:row>
      <xdr:rowOff>504824</xdr:rowOff>
    </xdr:to>
    <xdr:pic>
      <xdr:nvPicPr>
        <xdr:cNvPr id="2" name="Picture 234" descr="BSI Core Logo Black and Red Dot RGB">
          <a:extLst>
            <a:ext uri="{FF2B5EF4-FFF2-40B4-BE49-F238E27FC236}">
              <a16:creationId xmlns:a16="http://schemas.microsoft.com/office/drawing/2014/main" id="{52B4745C-B185-4C6C-8772-8C029737281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45338" y="9525"/>
          <a:ext cx="1141580" cy="69532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15</xdr:col>
      <xdr:colOff>545918</xdr:colOff>
      <xdr:row>23</xdr:row>
      <xdr:rowOff>10919</xdr:rowOff>
    </xdr:to>
    <xdr:pic>
      <xdr:nvPicPr>
        <xdr:cNvPr id="2" name="図 1">
          <a:extLst>
            <a:ext uri="{FF2B5EF4-FFF2-40B4-BE49-F238E27FC236}">
              <a16:creationId xmlns:a16="http://schemas.microsoft.com/office/drawing/2014/main" id="{6952E008-C984-5698-423F-EF3A1B63BDE0}"/>
            </a:ext>
          </a:extLst>
        </xdr:cNvPr>
        <xdr:cNvPicPr>
          <a:picLocks noChangeAspect="1"/>
        </xdr:cNvPicPr>
      </xdr:nvPicPr>
      <xdr:blipFill>
        <a:blip xmlns:r="http://schemas.openxmlformats.org/officeDocument/2006/relationships" r:embed="rId1"/>
        <a:stretch>
          <a:fillRect/>
        </a:stretch>
      </xdr:blipFill>
      <xdr:spPr>
        <a:xfrm>
          <a:off x="9420225" y="866775"/>
          <a:ext cx="7403918" cy="3449444"/>
        </a:xfrm>
        <a:prstGeom prst="rect">
          <a:avLst/>
        </a:prstGeom>
      </xdr:spPr>
    </xdr:pic>
    <xdr:clientData/>
  </xdr:twoCellAnchor>
  <xdr:twoCellAnchor editAs="oneCell">
    <xdr:from>
      <xdr:col>5</xdr:col>
      <xdr:colOff>0</xdr:colOff>
      <xdr:row>26</xdr:row>
      <xdr:rowOff>0</xdr:rowOff>
    </xdr:from>
    <xdr:to>
      <xdr:col>17</xdr:col>
      <xdr:colOff>146261</xdr:colOff>
      <xdr:row>51</xdr:row>
      <xdr:rowOff>135233</xdr:rowOff>
    </xdr:to>
    <xdr:pic>
      <xdr:nvPicPr>
        <xdr:cNvPr id="3" name="図 2">
          <a:extLst>
            <a:ext uri="{FF2B5EF4-FFF2-40B4-BE49-F238E27FC236}">
              <a16:creationId xmlns:a16="http://schemas.microsoft.com/office/drawing/2014/main" id="{EDDD49B7-CAE2-3636-C104-A3C32C7EEB17}"/>
            </a:ext>
          </a:extLst>
        </xdr:cNvPr>
        <xdr:cNvPicPr>
          <a:picLocks noChangeAspect="1"/>
        </xdr:cNvPicPr>
      </xdr:nvPicPr>
      <xdr:blipFill>
        <a:blip xmlns:r="http://schemas.openxmlformats.org/officeDocument/2006/relationships" r:embed="rId2"/>
        <a:stretch>
          <a:fillRect/>
        </a:stretch>
      </xdr:blipFill>
      <xdr:spPr>
        <a:xfrm>
          <a:off x="9420225" y="4695825"/>
          <a:ext cx="8375861" cy="46596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481852</xdr:colOff>
      <xdr:row>14</xdr:row>
      <xdr:rowOff>649942</xdr:rowOff>
    </xdr:from>
    <xdr:to>
      <xdr:col>19</xdr:col>
      <xdr:colOff>392133</xdr:colOff>
      <xdr:row>22</xdr:row>
      <xdr:rowOff>571490</xdr:rowOff>
    </xdr:to>
    <xdr:pic>
      <xdr:nvPicPr>
        <xdr:cNvPr id="2" name="図 1">
          <a:extLst>
            <a:ext uri="{FF2B5EF4-FFF2-40B4-BE49-F238E27FC236}">
              <a16:creationId xmlns:a16="http://schemas.microsoft.com/office/drawing/2014/main" id="{86DC8F2C-BACC-B722-6E8A-165BBCEF8681}"/>
            </a:ext>
          </a:extLst>
        </xdr:cNvPr>
        <xdr:cNvPicPr>
          <a:picLocks noChangeAspect="1"/>
        </xdr:cNvPicPr>
      </xdr:nvPicPr>
      <xdr:blipFill>
        <a:blip xmlns:r="http://schemas.openxmlformats.org/officeDocument/2006/relationships" r:embed="rId1"/>
        <a:stretch>
          <a:fillRect/>
        </a:stretch>
      </xdr:blipFill>
      <xdr:spPr>
        <a:xfrm>
          <a:off x="13962528" y="4504766"/>
          <a:ext cx="8112987" cy="6869195"/>
        </a:xfrm>
        <a:prstGeom prst="rect">
          <a:avLst/>
        </a:prstGeom>
      </xdr:spPr>
    </xdr:pic>
    <xdr:clientData/>
  </xdr:twoCellAnchor>
  <xdr:twoCellAnchor editAs="oneCell">
    <xdr:from>
      <xdr:col>7</xdr:col>
      <xdr:colOff>582706</xdr:colOff>
      <xdr:row>0</xdr:row>
      <xdr:rowOff>134471</xdr:rowOff>
    </xdr:from>
    <xdr:to>
      <xdr:col>16</xdr:col>
      <xdr:colOff>326732</xdr:colOff>
      <xdr:row>14</xdr:row>
      <xdr:rowOff>273976</xdr:rowOff>
    </xdr:to>
    <xdr:pic>
      <xdr:nvPicPr>
        <xdr:cNvPr id="3" name="図 2">
          <a:extLst>
            <a:ext uri="{FF2B5EF4-FFF2-40B4-BE49-F238E27FC236}">
              <a16:creationId xmlns:a16="http://schemas.microsoft.com/office/drawing/2014/main" id="{202A3B87-7270-1B63-7880-441549F7CE2E}"/>
            </a:ext>
          </a:extLst>
        </xdr:cNvPr>
        <xdr:cNvPicPr>
          <a:picLocks noChangeAspect="1"/>
        </xdr:cNvPicPr>
      </xdr:nvPicPr>
      <xdr:blipFill>
        <a:blip xmlns:r="http://schemas.openxmlformats.org/officeDocument/2006/relationships" r:embed="rId2"/>
        <a:stretch>
          <a:fillRect/>
        </a:stretch>
      </xdr:blipFill>
      <xdr:spPr>
        <a:xfrm>
          <a:off x="14063382" y="134471"/>
          <a:ext cx="5896056" cy="419603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1598084</xdr:colOff>
      <xdr:row>0</xdr:row>
      <xdr:rowOff>10583</xdr:rowOff>
    </xdr:from>
    <xdr:to>
      <xdr:col>7</xdr:col>
      <xdr:colOff>986897</xdr:colOff>
      <xdr:row>0</xdr:row>
      <xdr:rowOff>793233</xdr:rowOff>
    </xdr:to>
    <xdr:pic>
      <xdr:nvPicPr>
        <xdr:cNvPr id="2" name="Picture 234" descr="BSI Core Logo Black and Red Dot RG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33167" y="10583"/>
          <a:ext cx="1008063" cy="782650"/>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person displayName="Seiko Takata （高田 成子）" id="{D136232A-C474-4485-95CA-E69C3866B2E8}" userId="S::Seiko.Takata@bsigroup.com::7f998a8f-94ce-41b7-9081-092db96e48a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3" dT="2023-12-27T01:41:02.46" personId="{D136232A-C474-4485-95CA-E69C3866B2E8}" id="{0DA02ED5-15EF-489A-9074-2767203808D8}">
    <text>実地に変更する必要があるかを計画承認者と適宜協議して決定してください。</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7"/>
  <sheetViews>
    <sheetView view="pageBreakPreview" topLeftCell="A44" zoomScaleNormal="100" zoomScaleSheetLayoutView="100" workbookViewId="0">
      <selection activeCell="C129" sqref="C129"/>
    </sheetView>
  </sheetViews>
  <sheetFormatPr defaultColWidth="9" defaultRowHeight="13.5" outlineLevelRow="1"/>
  <cols>
    <col min="1" max="1" width="10.375" style="15" customWidth="1"/>
    <col min="2" max="2" width="19.75" style="15" customWidth="1"/>
    <col min="3" max="3" width="51.375" style="15" customWidth="1"/>
    <col min="4" max="4" width="20" style="18" customWidth="1"/>
    <col min="5" max="16384" width="9" style="15"/>
  </cols>
  <sheetData>
    <row r="1" spans="1:15" ht="15.75">
      <c r="A1" s="73"/>
      <c r="B1" s="73"/>
      <c r="C1" s="433" t="str">
        <f>C15</f>
        <v>見積書番号を記入</v>
      </c>
      <c r="D1" s="433"/>
      <c r="E1"/>
      <c r="F1"/>
      <c r="G1"/>
      <c r="H1"/>
      <c r="I1"/>
      <c r="J1"/>
      <c r="K1"/>
      <c r="L1"/>
      <c r="M1"/>
      <c r="N1"/>
      <c r="O1"/>
    </row>
    <row r="2" spans="1:15" ht="27" customHeight="1">
      <c r="A2" s="434" t="s">
        <v>0</v>
      </c>
      <c r="B2" s="434"/>
      <c r="C2" s="434"/>
      <c r="D2" s="434"/>
    </row>
    <row r="3" spans="1:15" ht="16.5" customHeight="1">
      <c r="A3" s="74"/>
      <c r="B3" s="74"/>
      <c r="C3" s="75"/>
      <c r="D3" s="76" t="str">
        <f>認証計画書!G3</f>
        <v>申請種別をリストから選択</v>
      </c>
    </row>
    <row r="4" spans="1:15" ht="12" customHeight="1">
      <c r="A4" s="74"/>
      <c r="B4" s="74"/>
      <c r="C4" s="75"/>
      <c r="D4" s="76"/>
    </row>
    <row r="5" spans="1:15" ht="16.5" customHeight="1">
      <c r="A5" s="77"/>
      <c r="B5" s="77"/>
      <c r="C5" s="158"/>
      <c r="D5" s="78" t="s">
        <v>1</v>
      </c>
      <c r="E5" s="83" t="s">
        <v>819</v>
      </c>
    </row>
    <row r="6" spans="1:15" ht="16.5">
      <c r="A6" s="435" t="s">
        <v>2</v>
      </c>
      <c r="B6" s="435"/>
      <c r="C6" s="435"/>
      <c r="D6" s="435"/>
    </row>
    <row r="7" spans="1:15" ht="16.5">
      <c r="A7" s="436"/>
      <c r="B7" s="436"/>
      <c r="C7" s="436"/>
      <c r="D7" s="436"/>
    </row>
    <row r="8" spans="1:15" s="16" customFormat="1" ht="13.5" customHeight="1">
      <c r="A8" s="79"/>
      <c r="B8" s="79"/>
      <c r="C8" s="431"/>
      <c r="D8" s="431"/>
    </row>
    <row r="9" spans="1:15" s="16" customFormat="1" ht="22.5" customHeight="1">
      <c r="A9" s="438" t="s">
        <v>3</v>
      </c>
      <c r="B9" s="438"/>
      <c r="C9" s="431" t="str">
        <f>お客様情報!C6</f>
        <v>製造販売業者名を業許可通りに記入</v>
      </c>
      <c r="D9" s="431"/>
    </row>
    <row r="10" spans="1:15" s="16" customFormat="1" ht="9.9499999999999993" customHeight="1">
      <c r="A10" s="439"/>
      <c r="B10" s="439"/>
      <c r="C10" s="431"/>
      <c r="D10" s="431"/>
    </row>
    <row r="11" spans="1:15" s="16" customFormat="1" ht="22.5" customHeight="1">
      <c r="A11" s="438" t="s">
        <v>4</v>
      </c>
      <c r="B11" s="438"/>
      <c r="C11" s="431" t="str">
        <f>お客様情報!C8</f>
        <v>製造販売業許可番号を記入(半角)</v>
      </c>
      <c r="D11" s="431"/>
    </row>
    <row r="12" spans="1:15" s="16" customFormat="1" ht="9.9499999999999993" customHeight="1">
      <c r="A12" s="438"/>
      <c r="B12" s="438"/>
      <c r="C12" s="431"/>
      <c r="D12" s="431"/>
    </row>
    <row r="13" spans="1:15" s="16" customFormat="1" ht="22.5" customHeight="1">
      <c r="A13" s="438" t="s">
        <v>5</v>
      </c>
      <c r="B13" s="438"/>
      <c r="C13" s="437"/>
      <c r="D13" s="437"/>
    </row>
    <row r="14" spans="1:15" s="16" customFormat="1" ht="9.9499999999999993" customHeight="1">
      <c r="A14" s="438"/>
      <c r="B14" s="438"/>
      <c r="C14" s="431"/>
      <c r="D14" s="431"/>
    </row>
    <row r="15" spans="1:15" s="16" customFormat="1" ht="22.5" customHeight="1">
      <c r="A15" s="440" t="s">
        <v>6</v>
      </c>
      <c r="B15" s="440"/>
      <c r="C15" s="431" t="s">
        <v>7</v>
      </c>
      <c r="D15" s="431"/>
    </row>
    <row r="16" spans="1:15" s="16" customFormat="1" ht="9.9499999999999993" customHeight="1">
      <c r="A16" s="438"/>
      <c r="B16" s="438"/>
      <c r="C16" s="431"/>
      <c r="D16" s="431"/>
    </row>
    <row r="17" spans="1:5" s="16" customFormat="1" ht="22.5" customHeight="1">
      <c r="A17" s="438" t="s">
        <v>8</v>
      </c>
      <c r="B17" s="438"/>
      <c r="C17" s="431" t="str">
        <f>お客様情報!C28</f>
        <v>一般的名称をご記入下さい</v>
      </c>
      <c r="D17" s="431"/>
    </row>
    <row r="18" spans="1:5" s="16" customFormat="1" ht="22.5" customHeight="1" outlineLevel="1">
      <c r="A18" s="79"/>
      <c r="B18" s="79"/>
      <c r="C18" s="141">
        <f>お客様情報!C30</f>
        <v>0</v>
      </c>
      <c r="D18" s="141"/>
    </row>
    <row r="19" spans="1:5" s="16" customFormat="1" ht="22.5" customHeight="1" outlineLevel="1">
      <c r="A19" s="79"/>
      <c r="B19" s="79"/>
      <c r="C19" s="141">
        <f>お客様情報!C31</f>
        <v>0</v>
      </c>
      <c r="D19" s="141"/>
    </row>
    <row r="20" spans="1:5" s="16" customFormat="1" ht="22.5" customHeight="1" outlineLevel="1">
      <c r="A20" s="79"/>
      <c r="B20" s="79"/>
      <c r="C20" s="141">
        <f>お客様情報!C32</f>
        <v>0</v>
      </c>
      <c r="D20" s="141"/>
    </row>
    <row r="21" spans="1:5" s="16" customFormat="1" ht="22.5" customHeight="1" outlineLevel="1">
      <c r="A21" s="79"/>
      <c r="B21" s="79"/>
      <c r="C21" s="141">
        <f>お客様情報!C33</f>
        <v>0</v>
      </c>
      <c r="D21" s="141"/>
    </row>
    <row r="22" spans="1:5" s="16" customFormat="1" ht="22.5" customHeight="1" outlineLevel="1">
      <c r="A22" s="79"/>
      <c r="B22" s="79"/>
      <c r="C22" s="141">
        <f>お客様情報!C34</f>
        <v>0</v>
      </c>
      <c r="D22" s="141"/>
    </row>
    <row r="23" spans="1:5" s="16" customFormat="1" ht="9.9499999999999993" customHeight="1">
      <c r="A23" s="438"/>
      <c r="B23" s="438"/>
      <c r="C23" s="431" t="s">
        <v>9</v>
      </c>
      <c r="D23" s="431"/>
    </row>
    <row r="24" spans="1:5" s="16" customFormat="1" ht="22.5" customHeight="1">
      <c r="A24" s="442" t="s">
        <v>10</v>
      </c>
      <c r="B24" s="442"/>
      <c r="C24" s="431" t="str">
        <f>お客様情報!C27</f>
        <v>申請品目の販売名をご記入下さい</v>
      </c>
      <c r="D24" s="431"/>
    </row>
    <row r="25" spans="1:5" s="16" customFormat="1" ht="9.9499999999999993" customHeight="1">
      <c r="A25" s="442"/>
      <c r="B25" s="442"/>
      <c r="C25" s="431" t="s">
        <v>9</v>
      </c>
      <c r="D25" s="431"/>
    </row>
    <row r="26" spans="1:5" s="16" customFormat="1" ht="22.5" customHeight="1">
      <c r="A26" s="438" t="s">
        <v>11</v>
      </c>
      <c r="B26" s="438"/>
      <c r="C26" s="431" t="str">
        <f>お客様情報!C15</f>
        <v>ご担当者部署を記入</v>
      </c>
      <c r="D26" s="431"/>
    </row>
    <row r="27" spans="1:5" s="16" customFormat="1" ht="22.5" customHeight="1">
      <c r="A27" s="441"/>
      <c r="B27" s="441"/>
      <c r="C27" s="432" t="str">
        <f>お客様情報!E12&amp;" 様"</f>
        <v>ご担当者氏名を漢字で記入 様</v>
      </c>
      <c r="D27" s="432"/>
    </row>
    <row r="28" spans="1:5" s="16" customFormat="1" ht="9.9499999999999993" customHeight="1">
      <c r="A28" s="441"/>
      <c r="B28" s="441"/>
      <c r="C28" s="431"/>
      <c r="D28" s="431"/>
    </row>
    <row r="29" spans="1:5" s="16" customFormat="1" ht="22.5" customHeight="1">
      <c r="A29" s="442" t="s">
        <v>12</v>
      </c>
      <c r="B29" s="442"/>
      <c r="C29" s="431" t="str">
        <f>お客様情報!C6</f>
        <v>製造販売業者名を業許可通りに記入</v>
      </c>
      <c r="D29" s="431"/>
    </row>
    <row r="30" spans="1:5" s="16" customFormat="1" ht="22.5" customHeight="1">
      <c r="A30" s="442"/>
      <c r="B30" s="442"/>
      <c r="C30" s="429" t="str">
        <f>お客様情報!E10</f>
        <v>製造販売業者住所を業許可通りに記入</v>
      </c>
      <c r="D30" s="429"/>
    </row>
    <row r="31" spans="1:5" s="16" customFormat="1" ht="15" customHeight="1">
      <c r="A31" s="442"/>
      <c r="B31" s="442"/>
      <c r="C31" s="431"/>
      <c r="D31" s="431"/>
    </row>
    <row r="32" spans="1:5" s="16" customFormat="1" ht="33.75" customHeight="1" outlineLevel="1">
      <c r="A32" s="442" t="s">
        <v>13</v>
      </c>
      <c r="B32" s="442"/>
      <c r="C32" s="429" t="str">
        <f>お客様情報!C19</f>
        <v>選任製造販売業者である場合、ご記入下さい</v>
      </c>
      <c r="D32" s="429"/>
      <c r="E32" s="16" t="s">
        <v>14</v>
      </c>
    </row>
    <row r="33" spans="1:4" s="16" customFormat="1" ht="22.5" customHeight="1" outlineLevel="1">
      <c r="A33" s="444"/>
      <c r="B33" s="444"/>
      <c r="C33" s="429" t="str">
        <f>お客様情報!C20</f>
        <v>選任製造販売業者である場合、ご記入下さい</v>
      </c>
      <c r="D33" s="429"/>
    </row>
    <row r="34" spans="1:4" s="16" customFormat="1" ht="15" customHeight="1">
      <c r="A34" s="176"/>
      <c r="B34" s="176"/>
      <c r="C34" s="429"/>
      <c r="D34" s="429"/>
    </row>
    <row r="35" spans="1:4" s="16" customFormat="1" ht="22.5" customHeight="1">
      <c r="A35" s="157" t="s">
        <v>15</v>
      </c>
      <c r="B35" s="80">
        <f>製造所情報!C28</f>
        <v>0</v>
      </c>
      <c r="C35" s="429" t="str">
        <f>製造所情報!D28</f>
        <v>名称を登録証どおりに記入</v>
      </c>
      <c r="D35" s="429"/>
    </row>
    <row r="36" spans="1:4" s="16" customFormat="1" ht="22.5" customHeight="1">
      <c r="A36" s="80"/>
      <c r="B36" s="80"/>
      <c r="C36" s="429" t="str">
        <f>製造所情報!E28</f>
        <v>所在地を登録証どおりに記入</v>
      </c>
      <c r="D36" s="429"/>
    </row>
    <row r="37" spans="1:4" s="16" customFormat="1" ht="15" customHeight="1">
      <c r="A37" s="82"/>
      <c r="B37" s="82"/>
      <c r="C37" s="429"/>
      <c r="D37" s="429"/>
    </row>
    <row r="38" spans="1:4" s="16" customFormat="1" ht="22.5" customHeight="1">
      <c r="A38" s="157" t="s">
        <v>16</v>
      </c>
      <c r="B38" s="80">
        <f>製造所情報!C29</f>
        <v>0</v>
      </c>
      <c r="C38" s="429" t="str">
        <f>製造所情報!D29</f>
        <v>名称を登録証どおりに記入</v>
      </c>
      <c r="D38" s="429"/>
    </row>
    <row r="39" spans="1:4" s="16" customFormat="1" ht="22.5" customHeight="1">
      <c r="A39" s="80"/>
      <c r="B39" s="80"/>
      <c r="C39" s="429" t="str">
        <f>製造所情報!E29</f>
        <v>所在地を登録証どおりに記入</v>
      </c>
      <c r="D39" s="429"/>
    </row>
    <row r="40" spans="1:4" s="16" customFormat="1" ht="15" customHeight="1">
      <c r="A40" s="82"/>
      <c r="B40" s="82"/>
      <c r="C40" s="429"/>
      <c r="D40" s="429"/>
    </row>
    <row r="41" spans="1:4" s="16" customFormat="1" ht="22.5" customHeight="1">
      <c r="A41" s="157" t="s">
        <v>17</v>
      </c>
      <c r="B41" s="80">
        <f>製造所情報!C30</f>
        <v>0</v>
      </c>
      <c r="C41" s="429" t="str">
        <f>製造所情報!D30</f>
        <v>名称を登録証どおりに記入</v>
      </c>
      <c r="D41" s="429"/>
    </row>
    <row r="42" spans="1:4" s="16" customFormat="1" ht="22.5" customHeight="1">
      <c r="A42" s="80"/>
      <c r="B42" s="80"/>
      <c r="C42" s="429" t="str">
        <f>製造所情報!E30</f>
        <v>所在地を登録証どおりに記入</v>
      </c>
      <c r="D42" s="429"/>
    </row>
    <row r="43" spans="1:4" s="16" customFormat="1" ht="15" customHeight="1">
      <c r="A43" s="82"/>
      <c r="B43" s="82"/>
      <c r="C43" s="429"/>
      <c r="D43" s="429"/>
    </row>
    <row r="44" spans="1:4" s="16" customFormat="1" ht="22.5" customHeight="1">
      <c r="A44" s="157" t="s">
        <v>18</v>
      </c>
      <c r="B44" s="80">
        <f>製造所情報!C31</f>
        <v>0</v>
      </c>
      <c r="C44" s="429" t="str">
        <f>製造所情報!D31</f>
        <v>名称を登録証どおりに記入</v>
      </c>
      <c r="D44" s="429"/>
    </row>
    <row r="45" spans="1:4" s="16" customFormat="1" ht="22.5" customHeight="1">
      <c r="A45" s="80"/>
      <c r="B45" s="80"/>
      <c r="C45" s="429" t="str">
        <f>製造所情報!E31</f>
        <v>所在地を登録証どおりに記入</v>
      </c>
      <c r="D45" s="429"/>
    </row>
    <row r="46" spans="1:4" s="16" customFormat="1" ht="15" customHeight="1">
      <c r="A46" s="82"/>
      <c r="B46" s="82"/>
      <c r="C46" s="429"/>
      <c r="D46" s="429"/>
    </row>
    <row r="47" spans="1:4" s="16" customFormat="1" ht="22.5" hidden="1" customHeight="1" outlineLevel="1">
      <c r="A47" s="157" t="s">
        <v>19</v>
      </c>
      <c r="B47" s="80">
        <f>製造所情報!C32</f>
        <v>0</v>
      </c>
      <c r="C47" s="429" t="str">
        <f>製造所情報!D32</f>
        <v>名称を登録証どおりに記入</v>
      </c>
      <c r="D47" s="429"/>
    </row>
    <row r="48" spans="1:4" s="16" customFormat="1" ht="22.5" hidden="1" customHeight="1" outlineLevel="1">
      <c r="A48" s="80"/>
      <c r="B48" s="80"/>
      <c r="C48" s="429" t="str">
        <f>製造所情報!E32</f>
        <v>所在地を登録証どおりに記入</v>
      </c>
      <c r="D48" s="429"/>
    </row>
    <row r="49" spans="1:4" s="16" customFormat="1" ht="15" hidden="1" customHeight="1" outlineLevel="1">
      <c r="A49" s="82"/>
      <c r="B49" s="82"/>
      <c r="C49" s="429"/>
      <c r="D49" s="429"/>
    </row>
    <row r="50" spans="1:4" s="16" customFormat="1" ht="22.5" hidden="1" customHeight="1" outlineLevel="1">
      <c r="A50" s="157" t="s">
        <v>20</v>
      </c>
      <c r="B50" s="80">
        <f>製造所情報!C33</f>
        <v>0</v>
      </c>
      <c r="C50" s="429" t="str">
        <f>製造所情報!D33</f>
        <v>名称を登録証どおりに記入</v>
      </c>
      <c r="D50" s="429"/>
    </row>
    <row r="51" spans="1:4" s="16" customFormat="1" ht="22.5" hidden="1" customHeight="1" outlineLevel="1">
      <c r="A51" s="80"/>
      <c r="B51" s="80"/>
      <c r="C51" s="429" t="str">
        <f>製造所情報!E33</f>
        <v>所在地を登録証どおりに記入</v>
      </c>
      <c r="D51" s="429"/>
    </row>
    <row r="52" spans="1:4" s="16" customFormat="1" ht="15" customHeight="1" collapsed="1">
      <c r="A52" s="82"/>
      <c r="B52" s="82"/>
      <c r="C52" s="429"/>
      <c r="D52" s="429"/>
    </row>
    <row r="53" spans="1:4" s="16" customFormat="1" ht="22.5" hidden="1" customHeight="1" outlineLevel="1">
      <c r="A53" s="157" t="s">
        <v>21</v>
      </c>
      <c r="B53" s="80">
        <f>製造所情報!C34</f>
        <v>0</v>
      </c>
      <c r="C53" s="429" t="str">
        <f>製造所情報!D34</f>
        <v>名称を登録証どおりに記入</v>
      </c>
      <c r="D53" s="429"/>
    </row>
    <row r="54" spans="1:4" s="16" customFormat="1" ht="22.5" hidden="1" customHeight="1" outlineLevel="1">
      <c r="A54" s="80"/>
      <c r="B54" s="80"/>
      <c r="C54" s="429" t="str">
        <f>製造所情報!E34</f>
        <v>所在地を登録証どおりに記入</v>
      </c>
      <c r="D54" s="429"/>
    </row>
    <row r="55" spans="1:4" s="16" customFormat="1" ht="15" hidden="1" customHeight="1" outlineLevel="1">
      <c r="A55" s="82"/>
      <c r="B55" s="82"/>
      <c r="C55" s="429"/>
      <c r="D55" s="429"/>
    </row>
    <row r="56" spans="1:4" s="16" customFormat="1" ht="22.5" hidden="1" customHeight="1" outlineLevel="1">
      <c r="A56" s="157" t="s">
        <v>22</v>
      </c>
      <c r="B56" s="80">
        <f>製造所情報!C35</f>
        <v>0</v>
      </c>
      <c r="C56" s="429" t="str">
        <f>製造所情報!D35</f>
        <v>名称を登録証どおりに記入</v>
      </c>
      <c r="D56" s="429"/>
    </row>
    <row r="57" spans="1:4" s="16" customFormat="1" ht="22.5" hidden="1" customHeight="1" outlineLevel="1">
      <c r="A57" s="80"/>
      <c r="B57" s="80"/>
      <c r="C57" s="429" t="str">
        <f>製造所情報!E35</f>
        <v>所在地を登録証どおりに記入</v>
      </c>
      <c r="D57" s="429"/>
    </row>
    <row r="58" spans="1:4" s="16" customFormat="1" ht="15" hidden="1" customHeight="1" outlineLevel="1">
      <c r="A58" s="82"/>
      <c r="B58" s="82"/>
      <c r="C58" s="429"/>
      <c r="D58" s="429"/>
    </row>
    <row r="59" spans="1:4" s="16" customFormat="1" ht="22.5" hidden="1" customHeight="1" outlineLevel="1">
      <c r="A59" s="157" t="s">
        <v>23</v>
      </c>
      <c r="B59" s="80">
        <f>製造所情報!C36</f>
        <v>0</v>
      </c>
      <c r="C59" s="429" t="str">
        <f>製造所情報!D36</f>
        <v>名称を登録証どおりに記入</v>
      </c>
      <c r="D59" s="429"/>
    </row>
    <row r="60" spans="1:4" s="16" customFormat="1" ht="22.5" hidden="1" customHeight="1" outlineLevel="1">
      <c r="A60" s="80"/>
      <c r="B60" s="80"/>
      <c r="C60" s="429" t="str">
        <f>製造所情報!E36</f>
        <v>所在地を登録証どおりに記入</v>
      </c>
      <c r="D60" s="429"/>
    </row>
    <row r="61" spans="1:4" s="16" customFormat="1" ht="15" hidden="1" customHeight="1" outlineLevel="1">
      <c r="A61" s="82"/>
      <c r="B61" s="82"/>
      <c r="C61" s="429"/>
      <c r="D61" s="429"/>
    </row>
    <row r="62" spans="1:4" s="16" customFormat="1" ht="22.5" hidden="1" customHeight="1" outlineLevel="1">
      <c r="A62" s="157" t="s">
        <v>24</v>
      </c>
      <c r="B62" s="80">
        <f>製造所情報!C37</f>
        <v>0</v>
      </c>
      <c r="C62" s="429" t="str">
        <f>製造所情報!D37</f>
        <v>名称を登録証どおりに記入</v>
      </c>
      <c r="D62" s="429"/>
    </row>
    <row r="63" spans="1:4" s="16" customFormat="1" ht="22.5" hidden="1" customHeight="1" outlineLevel="1">
      <c r="A63" s="80"/>
      <c r="B63" s="80"/>
      <c r="C63" s="429" t="str">
        <f>製造所情報!E37</f>
        <v>所在地を登録証どおりに記入</v>
      </c>
      <c r="D63" s="429"/>
    </row>
    <row r="64" spans="1:4" s="16" customFormat="1" ht="15" customHeight="1" collapsed="1">
      <c r="A64" s="82"/>
      <c r="B64" s="82"/>
      <c r="C64" s="429"/>
      <c r="D64" s="429"/>
    </row>
    <row r="65" spans="1:4" s="16" customFormat="1" ht="22.5" hidden="1" customHeight="1" outlineLevel="1">
      <c r="A65" s="157" t="s">
        <v>25</v>
      </c>
      <c r="B65" s="80">
        <f>製造所情報!C38</f>
        <v>0</v>
      </c>
      <c r="C65" s="429" t="str">
        <f>製造所情報!D38</f>
        <v>名称を登録証どおりに記入</v>
      </c>
      <c r="D65" s="429"/>
    </row>
    <row r="66" spans="1:4" s="16" customFormat="1" ht="22.5" hidden="1" customHeight="1" outlineLevel="1">
      <c r="A66" s="80"/>
      <c r="B66" s="80"/>
      <c r="C66" s="429" t="str">
        <f>製造所情報!E38</f>
        <v>所在地を登録証どおりに記入</v>
      </c>
      <c r="D66" s="429"/>
    </row>
    <row r="67" spans="1:4" s="16" customFormat="1" ht="15" hidden="1" customHeight="1" outlineLevel="1">
      <c r="A67" s="80"/>
      <c r="B67" s="80"/>
      <c r="C67" s="157"/>
      <c r="D67" s="157"/>
    </row>
    <row r="68" spans="1:4" s="16" customFormat="1" ht="22.5" hidden="1" customHeight="1" outlineLevel="1">
      <c r="A68" s="157" t="s">
        <v>26</v>
      </c>
      <c r="B68" s="80">
        <f>製造所情報!C39</f>
        <v>0</v>
      </c>
      <c r="C68" s="429" t="str">
        <f>製造所情報!D39</f>
        <v>名称を登録証どおりに記入</v>
      </c>
      <c r="D68" s="429"/>
    </row>
    <row r="69" spans="1:4" s="16" customFormat="1" ht="22.5" hidden="1" customHeight="1" outlineLevel="1">
      <c r="A69" s="80"/>
      <c r="B69" s="80"/>
      <c r="C69" s="429" t="str">
        <f>製造所情報!E39</f>
        <v>所在地を登録証どおりに記入</v>
      </c>
      <c r="D69" s="429"/>
    </row>
    <row r="70" spans="1:4" s="16" customFormat="1" ht="15" hidden="1" customHeight="1" outlineLevel="1">
      <c r="A70" s="80"/>
      <c r="B70" s="80"/>
      <c r="C70" s="157"/>
      <c r="D70" s="157"/>
    </row>
    <row r="71" spans="1:4" s="16" customFormat="1" ht="22.5" hidden="1" customHeight="1" outlineLevel="1">
      <c r="A71" s="157" t="s">
        <v>27</v>
      </c>
      <c r="B71" s="80">
        <f>製造所情報!C40</f>
        <v>0</v>
      </c>
      <c r="C71" s="429" t="str">
        <f>製造所情報!D40</f>
        <v>名称を登録証どおりに記入</v>
      </c>
      <c r="D71" s="429"/>
    </row>
    <row r="72" spans="1:4" s="16" customFormat="1" ht="22.5" hidden="1" customHeight="1" outlineLevel="1">
      <c r="A72" s="80"/>
      <c r="B72" s="80"/>
      <c r="C72" s="429" t="str">
        <f>製造所情報!E40</f>
        <v>所在地を登録証どおりに記入</v>
      </c>
      <c r="D72" s="429"/>
    </row>
    <row r="73" spans="1:4" s="16" customFormat="1" ht="15" hidden="1" customHeight="1" outlineLevel="1">
      <c r="A73" s="80"/>
      <c r="B73" s="80"/>
      <c r="C73" s="157"/>
      <c r="D73" s="157"/>
    </row>
    <row r="74" spans="1:4" s="16" customFormat="1" ht="22.5" hidden="1" customHeight="1" outlineLevel="1">
      <c r="A74" s="157" t="s">
        <v>28</v>
      </c>
      <c r="B74" s="80">
        <f>製造所情報!C41</f>
        <v>0</v>
      </c>
      <c r="C74" s="429" t="str">
        <f>製造所情報!D41</f>
        <v>名称を登録証どおりに記入</v>
      </c>
      <c r="D74" s="429"/>
    </row>
    <row r="75" spans="1:4" s="16" customFormat="1" ht="22.5" hidden="1" customHeight="1" outlineLevel="1">
      <c r="A75" s="80"/>
      <c r="B75" s="80"/>
      <c r="C75" s="429" t="str">
        <f>製造所情報!E41</f>
        <v>所在地を登録証どおりに記入</v>
      </c>
      <c r="D75" s="429"/>
    </row>
    <row r="76" spans="1:4" s="16" customFormat="1" ht="15" hidden="1" customHeight="1" outlineLevel="1">
      <c r="A76" s="80"/>
      <c r="B76" s="80"/>
      <c r="C76" s="157"/>
      <c r="D76" s="157"/>
    </row>
    <row r="77" spans="1:4" s="16" customFormat="1" ht="22.5" hidden="1" customHeight="1" outlineLevel="1">
      <c r="A77" s="157" t="s">
        <v>29</v>
      </c>
      <c r="B77" s="80">
        <f>製造所情報!C42</f>
        <v>0</v>
      </c>
      <c r="C77" s="429" t="str">
        <f>製造所情報!D42</f>
        <v>名称を登録証どおりに記入</v>
      </c>
      <c r="D77" s="429"/>
    </row>
    <row r="78" spans="1:4" s="16" customFormat="1" ht="22.5" hidden="1" customHeight="1" outlineLevel="1">
      <c r="A78" s="80"/>
      <c r="B78" s="80"/>
      <c r="C78" s="429" t="str">
        <f>製造所情報!E42</f>
        <v>所在地を登録証どおりに記入</v>
      </c>
      <c r="D78" s="429"/>
    </row>
    <row r="79" spans="1:4" s="16" customFormat="1" ht="15" hidden="1" customHeight="1" outlineLevel="1">
      <c r="A79" s="80"/>
      <c r="B79" s="80"/>
      <c r="C79" s="157"/>
      <c r="D79" s="157"/>
    </row>
    <row r="80" spans="1:4" s="16" customFormat="1" ht="22.5" hidden="1" customHeight="1" outlineLevel="1">
      <c r="A80" s="157" t="s">
        <v>30</v>
      </c>
      <c r="B80" s="80">
        <f>製造所情報!C43</f>
        <v>0</v>
      </c>
      <c r="C80" s="429" t="str">
        <f>製造所情報!D43</f>
        <v>名称を登録証どおりに記入</v>
      </c>
      <c r="D80" s="429"/>
    </row>
    <row r="81" spans="1:4" s="16" customFormat="1" ht="22.5" hidden="1" customHeight="1" outlineLevel="1">
      <c r="A81" s="80"/>
      <c r="B81" s="80"/>
      <c r="C81" s="429" t="str">
        <f>製造所情報!E43</f>
        <v>所在地を登録証どおりに記入</v>
      </c>
      <c r="D81" s="429"/>
    </row>
    <row r="82" spans="1:4" s="16" customFormat="1" ht="15" hidden="1" customHeight="1" outlineLevel="1">
      <c r="A82" s="80"/>
      <c r="B82" s="80"/>
      <c r="C82" s="157"/>
      <c r="D82" s="157"/>
    </row>
    <row r="83" spans="1:4" s="16" customFormat="1" ht="22.5" hidden="1" customHeight="1" outlineLevel="1">
      <c r="A83" s="157" t="s">
        <v>31</v>
      </c>
      <c r="B83" s="80">
        <f>製造所情報!C44</f>
        <v>0</v>
      </c>
      <c r="C83" s="429" t="str">
        <f>製造所情報!D44</f>
        <v>名称を登録証どおりに記入</v>
      </c>
      <c r="D83" s="429"/>
    </row>
    <row r="84" spans="1:4" s="16" customFormat="1" ht="22.5" hidden="1" customHeight="1" outlineLevel="1">
      <c r="A84" s="80"/>
      <c r="B84" s="80"/>
      <c r="C84" s="429" t="str">
        <f>製造所情報!E44</f>
        <v>所在地を登録証どおりに記入</v>
      </c>
      <c r="D84" s="429"/>
    </row>
    <row r="85" spans="1:4" s="16" customFormat="1" ht="15" hidden="1" customHeight="1" outlineLevel="1">
      <c r="A85" s="80"/>
      <c r="B85" s="80"/>
      <c r="C85" s="157"/>
      <c r="D85" s="157"/>
    </row>
    <row r="86" spans="1:4" s="16" customFormat="1" ht="22.5" hidden="1" customHeight="1" outlineLevel="1">
      <c r="A86" s="157" t="s">
        <v>32</v>
      </c>
      <c r="B86" s="80">
        <f>製造所情報!C45</f>
        <v>0</v>
      </c>
      <c r="C86" s="429" t="str">
        <f>製造所情報!D45</f>
        <v>名称を登録証どおりに記入</v>
      </c>
      <c r="D86" s="429"/>
    </row>
    <row r="87" spans="1:4" s="16" customFormat="1" ht="22.5" hidden="1" customHeight="1" outlineLevel="1">
      <c r="A87" s="80"/>
      <c r="B87" s="80"/>
      <c r="C87" s="429" t="str">
        <f>製造所情報!E45</f>
        <v>所在地を登録証どおりに記入</v>
      </c>
      <c r="D87" s="429"/>
    </row>
    <row r="88" spans="1:4" s="16" customFormat="1" ht="15" hidden="1" customHeight="1" outlineLevel="1">
      <c r="A88" s="80"/>
      <c r="B88" s="80"/>
      <c r="C88" s="157"/>
      <c r="D88" s="157"/>
    </row>
    <row r="89" spans="1:4" s="16" customFormat="1" ht="22.5" hidden="1" customHeight="1" outlineLevel="1">
      <c r="A89" s="157" t="s">
        <v>33</v>
      </c>
      <c r="B89" s="80">
        <f>製造所情報!C46</f>
        <v>0</v>
      </c>
      <c r="C89" s="429" t="str">
        <f>製造所情報!D46</f>
        <v>名称を登録証どおりに記入</v>
      </c>
      <c r="D89" s="429"/>
    </row>
    <row r="90" spans="1:4" s="16" customFormat="1" ht="22.5" hidden="1" customHeight="1" outlineLevel="1">
      <c r="A90" s="80"/>
      <c r="B90" s="80"/>
      <c r="C90" s="429" t="str">
        <f>製造所情報!E46</f>
        <v>所在地を登録証どおりに記入</v>
      </c>
      <c r="D90" s="429"/>
    </row>
    <row r="91" spans="1:4" s="16" customFormat="1" ht="15" hidden="1" customHeight="1" outlineLevel="1">
      <c r="A91" s="80"/>
      <c r="B91" s="80"/>
      <c r="C91" s="157"/>
      <c r="D91" s="157"/>
    </row>
    <row r="92" spans="1:4" s="16" customFormat="1" ht="22.5" hidden="1" customHeight="1" outlineLevel="1">
      <c r="A92" s="157" t="s">
        <v>34</v>
      </c>
      <c r="B92" s="80">
        <f>製造所情報!C47</f>
        <v>0</v>
      </c>
      <c r="C92" s="429" t="str">
        <f>製造所情報!D47</f>
        <v>名称を登録証どおりに記入</v>
      </c>
      <c r="D92" s="429"/>
    </row>
    <row r="93" spans="1:4" s="16" customFormat="1" ht="22.5" hidden="1" customHeight="1" outlineLevel="1">
      <c r="A93" s="80"/>
      <c r="B93" s="80"/>
      <c r="C93" s="429" t="str">
        <f>製造所情報!E47</f>
        <v>所在地を登録証どおりに記入</v>
      </c>
      <c r="D93" s="429"/>
    </row>
    <row r="94" spans="1:4" s="16" customFormat="1" ht="15" hidden="1" customHeight="1" outlineLevel="1">
      <c r="A94" s="80"/>
      <c r="B94" s="80"/>
      <c r="C94" s="157"/>
      <c r="D94" s="157"/>
    </row>
    <row r="95" spans="1:4" s="16" customFormat="1" ht="22.5" hidden="1" customHeight="1" outlineLevel="1">
      <c r="A95" s="157" t="s">
        <v>35</v>
      </c>
      <c r="B95" s="80">
        <f>製造所情報!C48</f>
        <v>0</v>
      </c>
      <c r="C95" s="429" t="str">
        <f>製造所情報!D48</f>
        <v>名称を登録証どおりに記入</v>
      </c>
      <c r="D95" s="429"/>
    </row>
    <row r="96" spans="1:4" s="16" customFormat="1" ht="22.5" hidden="1" customHeight="1" outlineLevel="1">
      <c r="A96" s="80"/>
      <c r="B96" s="80"/>
      <c r="C96" s="429" t="str">
        <f>製造所情報!E48</f>
        <v>所在地を登録証どおりに記入</v>
      </c>
      <c r="D96" s="429"/>
    </row>
    <row r="97" spans="1:4" s="16" customFormat="1" ht="15" hidden="1" customHeight="1" outlineLevel="1">
      <c r="A97" s="80"/>
      <c r="B97" s="80"/>
      <c r="C97" s="157"/>
      <c r="D97" s="157"/>
    </row>
    <row r="98" spans="1:4" s="16" customFormat="1" ht="22.5" hidden="1" customHeight="1" outlineLevel="1">
      <c r="A98" s="157" t="s">
        <v>36</v>
      </c>
      <c r="B98" s="80">
        <f>製造所情報!C49</f>
        <v>0</v>
      </c>
      <c r="C98" s="429" t="str">
        <f>製造所情報!D49</f>
        <v>名称を登録証どおりに記入</v>
      </c>
      <c r="D98" s="429"/>
    </row>
    <row r="99" spans="1:4" s="16" customFormat="1" ht="22.5" hidden="1" customHeight="1" outlineLevel="1">
      <c r="A99" s="80"/>
      <c r="B99" s="80"/>
      <c r="C99" s="429" t="str">
        <f>製造所情報!E49</f>
        <v>所在地を登録証どおりに記入</v>
      </c>
      <c r="D99" s="429"/>
    </row>
    <row r="100" spans="1:4" s="16" customFormat="1" ht="15" hidden="1" customHeight="1" outlineLevel="1">
      <c r="A100" s="80"/>
      <c r="B100" s="80"/>
      <c r="C100" s="157"/>
      <c r="D100" s="157"/>
    </row>
    <row r="101" spans="1:4" s="16" customFormat="1" ht="22.5" hidden="1" customHeight="1" outlineLevel="1">
      <c r="A101" s="157" t="s">
        <v>37</v>
      </c>
      <c r="B101" s="80">
        <f>製造所情報!C50</f>
        <v>0</v>
      </c>
      <c r="C101" s="429" t="str">
        <f>製造所情報!D50</f>
        <v>名称を登録証どおりに記入</v>
      </c>
      <c r="D101" s="429"/>
    </row>
    <row r="102" spans="1:4" s="16" customFormat="1" ht="22.5" hidden="1" customHeight="1" outlineLevel="1">
      <c r="A102" s="80"/>
      <c r="B102" s="80"/>
      <c r="C102" s="429" t="str">
        <f>製造所情報!E50</f>
        <v>所在地を登録証どおりに記入</v>
      </c>
      <c r="D102" s="429"/>
    </row>
    <row r="103" spans="1:4" s="16" customFormat="1" ht="15" hidden="1" customHeight="1" outlineLevel="1">
      <c r="A103" s="80"/>
      <c r="B103" s="80"/>
      <c r="C103" s="157"/>
      <c r="D103" s="157"/>
    </row>
    <row r="104" spans="1:4" s="16" customFormat="1" ht="22.5" hidden="1" customHeight="1" outlineLevel="1">
      <c r="A104" s="157" t="s">
        <v>38</v>
      </c>
      <c r="B104" s="80">
        <f>製造所情報!C51</f>
        <v>0</v>
      </c>
      <c r="C104" s="429" t="str">
        <f>製造所情報!D51</f>
        <v>名称を登録証どおりに記入</v>
      </c>
      <c r="D104" s="429"/>
    </row>
    <row r="105" spans="1:4" s="16" customFormat="1" ht="22.5" hidden="1" customHeight="1" outlineLevel="1">
      <c r="A105" s="80"/>
      <c r="B105" s="80"/>
      <c r="C105" s="429" t="str">
        <f>製造所情報!E51</f>
        <v>所在地を登録証どおりに記入</v>
      </c>
      <c r="D105" s="429"/>
    </row>
    <row r="106" spans="1:4" s="16" customFormat="1" ht="15" hidden="1" customHeight="1" outlineLevel="1">
      <c r="A106" s="80"/>
      <c r="B106" s="80"/>
      <c r="C106" s="157"/>
      <c r="D106" s="157"/>
    </row>
    <row r="107" spans="1:4" s="16" customFormat="1" ht="22.5" hidden="1" customHeight="1" outlineLevel="1">
      <c r="A107" s="157" t="s">
        <v>39</v>
      </c>
      <c r="B107" s="80">
        <f>製造所情報!C52</f>
        <v>0</v>
      </c>
      <c r="C107" s="429" t="str">
        <f>製造所情報!D52</f>
        <v>名称を登録証どおりに記入</v>
      </c>
      <c r="D107" s="429"/>
    </row>
    <row r="108" spans="1:4" s="16" customFormat="1" ht="22.5" hidden="1" customHeight="1" outlineLevel="1">
      <c r="A108" s="80"/>
      <c r="B108" s="80"/>
      <c r="C108" s="429" t="str">
        <f>製造所情報!E52</f>
        <v>所在地を登録証どおりに記入</v>
      </c>
      <c r="D108" s="429"/>
    </row>
    <row r="109" spans="1:4" s="16" customFormat="1" ht="15" hidden="1" customHeight="1" outlineLevel="1">
      <c r="A109" s="80"/>
      <c r="B109" s="80"/>
      <c r="C109" s="157"/>
      <c r="D109" s="157"/>
    </row>
    <row r="110" spans="1:4" s="16" customFormat="1" ht="22.5" hidden="1" customHeight="1" outlineLevel="1">
      <c r="A110" s="157" t="s">
        <v>40</v>
      </c>
      <c r="B110" s="80">
        <f>製造所情報!C53</f>
        <v>0</v>
      </c>
      <c r="C110" s="429" t="str">
        <f>製造所情報!D53</f>
        <v>名称を登録証どおりに記入</v>
      </c>
      <c r="D110" s="429"/>
    </row>
    <row r="111" spans="1:4" s="16" customFormat="1" ht="22.5" hidden="1" customHeight="1" outlineLevel="1">
      <c r="A111" s="80"/>
      <c r="B111" s="80"/>
      <c r="C111" s="429" t="str">
        <f>製造所情報!E53</f>
        <v>所在地を登録証どおりに記入</v>
      </c>
      <c r="D111" s="429"/>
    </row>
    <row r="112" spans="1:4" s="16" customFormat="1" ht="15" customHeight="1" collapsed="1">
      <c r="A112" s="82"/>
      <c r="B112" s="82"/>
      <c r="C112" s="429"/>
      <c r="D112" s="429"/>
    </row>
    <row r="113" spans="1:4" s="16" customFormat="1" ht="14.25">
      <c r="A113" s="430" t="s">
        <v>41</v>
      </c>
      <c r="B113" s="430"/>
      <c r="C113" s="430"/>
      <c r="D113" s="430"/>
    </row>
    <row r="114" spans="1:4" s="16" customFormat="1" ht="14.25">
      <c r="A114" s="430" t="s">
        <v>42</v>
      </c>
      <c r="B114" s="430"/>
      <c r="C114" s="430"/>
      <c r="D114" s="430"/>
    </row>
    <row r="115" spans="1:4" s="16" customFormat="1" ht="14.25">
      <c r="A115" s="443" t="s">
        <v>43</v>
      </c>
      <c r="B115" s="443"/>
      <c r="C115" s="443"/>
      <c r="D115" s="443"/>
    </row>
    <row r="116" spans="1:4" s="16" customFormat="1" ht="14.25">
      <c r="A116" s="430" t="s">
        <v>44</v>
      </c>
      <c r="B116" s="430"/>
      <c r="C116" s="430"/>
      <c r="D116" s="430"/>
    </row>
    <row r="117" spans="1:4" s="16" customFormat="1" ht="15.75">
      <c r="A117" s="83"/>
      <c r="B117" s="83"/>
      <c r="C117" s="83"/>
      <c r="D117" s="83"/>
    </row>
  </sheetData>
  <mergeCells count="113">
    <mergeCell ref="A115:D115"/>
    <mergeCell ref="C37:D37"/>
    <mergeCell ref="A30:B30"/>
    <mergeCell ref="A31:B31"/>
    <mergeCell ref="A32:B32"/>
    <mergeCell ref="A33:B33"/>
    <mergeCell ref="C34:D34"/>
    <mergeCell ref="C35:D35"/>
    <mergeCell ref="C36:D36"/>
    <mergeCell ref="C30:D30"/>
    <mergeCell ref="C31:D31"/>
    <mergeCell ref="C32:D32"/>
    <mergeCell ref="C33:D33"/>
    <mergeCell ref="C43:D43"/>
    <mergeCell ref="C48:D48"/>
    <mergeCell ref="C44:D44"/>
    <mergeCell ref="C45:D45"/>
    <mergeCell ref="C46:D46"/>
    <mergeCell ref="C47:D47"/>
    <mergeCell ref="C38:D38"/>
    <mergeCell ref="C39:D39"/>
    <mergeCell ref="C40:D40"/>
    <mergeCell ref="C41:D41"/>
    <mergeCell ref="C42:D42"/>
    <mergeCell ref="A16:B16"/>
    <mergeCell ref="A17:B17"/>
    <mergeCell ref="A26:B26"/>
    <mergeCell ref="A27:B27"/>
    <mergeCell ref="A28:B28"/>
    <mergeCell ref="A29:B29"/>
    <mergeCell ref="A23:B23"/>
    <mergeCell ref="A24:B24"/>
    <mergeCell ref="A25:B25"/>
    <mergeCell ref="C15:D15"/>
    <mergeCell ref="C1:D1"/>
    <mergeCell ref="A2:D2"/>
    <mergeCell ref="A6:D6"/>
    <mergeCell ref="A7:D7"/>
    <mergeCell ref="C8:D8"/>
    <mergeCell ref="C9:D9"/>
    <mergeCell ref="C10:D10"/>
    <mergeCell ref="C11:D11"/>
    <mergeCell ref="C12:D12"/>
    <mergeCell ref="C13:D13"/>
    <mergeCell ref="C14:D14"/>
    <mergeCell ref="A9:B9"/>
    <mergeCell ref="A10:B10"/>
    <mergeCell ref="A11:B11"/>
    <mergeCell ref="A12:B12"/>
    <mergeCell ref="A13:B13"/>
    <mergeCell ref="A14:B14"/>
    <mergeCell ref="A15:B15"/>
    <mergeCell ref="C29:D29"/>
    <mergeCell ref="C16:D16"/>
    <mergeCell ref="C17:D17"/>
    <mergeCell ref="C23:D23"/>
    <mergeCell ref="C24:D24"/>
    <mergeCell ref="C25:D25"/>
    <mergeCell ref="C26:D26"/>
    <mergeCell ref="C27:D27"/>
    <mergeCell ref="C28:D28"/>
    <mergeCell ref="A114:D114"/>
    <mergeCell ref="A116:D116"/>
    <mergeCell ref="C49:D49"/>
    <mergeCell ref="A113:D113"/>
    <mergeCell ref="C50:D50"/>
    <mergeCell ref="C51:D51"/>
    <mergeCell ref="C52:D52"/>
    <mergeCell ref="C53:D53"/>
    <mergeCell ref="C54:D54"/>
    <mergeCell ref="C56:D56"/>
    <mergeCell ref="C57:D57"/>
    <mergeCell ref="C59:D59"/>
    <mergeCell ref="C60:D60"/>
    <mergeCell ref="C62:D62"/>
    <mergeCell ref="C63:D63"/>
    <mergeCell ref="C55:D55"/>
    <mergeCell ref="C58:D58"/>
    <mergeCell ref="C61:D61"/>
    <mergeCell ref="C64:D64"/>
    <mergeCell ref="C65:D65"/>
    <mergeCell ref="C66:D66"/>
    <mergeCell ref="C112:D112"/>
    <mergeCell ref="C68:D68"/>
    <mergeCell ref="C69:D69"/>
    <mergeCell ref="C71:D71"/>
    <mergeCell ref="C72:D72"/>
    <mergeCell ref="C74:D74"/>
    <mergeCell ref="C75:D75"/>
    <mergeCell ref="C77:D77"/>
    <mergeCell ref="C78:D78"/>
    <mergeCell ref="C80:D80"/>
    <mergeCell ref="C81:D81"/>
    <mergeCell ref="C83:D83"/>
    <mergeCell ref="C92:D92"/>
    <mergeCell ref="C93:D93"/>
    <mergeCell ref="C95:D95"/>
    <mergeCell ref="C96:D96"/>
    <mergeCell ref="C98:D98"/>
    <mergeCell ref="C84:D84"/>
    <mergeCell ref="C86:D86"/>
    <mergeCell ref="C87:D87"/>
    <mergeCell ref="C89:D89"/>
    <mergeCell ref="C90:D90"/>
    <mergeCell ref="C107:D107"/>
    <mergeCell ref="C108:D108"/>
    <mergeCell ref="C110:D110"/>
    <mergeCell ref="C111:D111"/>
    <mergeCell ref="C99:D99"/>
    <mergeCell ref="C101:D101"/>
    <mergeCell ref="C102:D102"/>
    <mergeCell ref="C104:D104"/>
    <mergeCell ref="C105:D105"/>
  </mergeCells>
  <phoneticPr fontId="2"/>
  <dataValidations disablePrompts="1" count="1">
    <dataValidation type="list" allowBlank="1" showInputMessage="1" showErrorMessage="1" sqref="D5" xr:uid="{00000000-0002-0000-0000-000000000000}">
      <formula1>"【 選択してください 】,　,【 特急 】,【 特急　オンサイト 】"</formula1>
    </dataValidation>
  </dataValidations>
  <printOptions horizontalCentered="1"/>
  <pageMargins left="0.51181102362204722" right="0.51181102362204722" top="0.35433070866141736" bottom="0.43307086614173229" header="0.19685039370078741" footer="0.19685039370078741"/>
  <pageSetup paperSize="9" scale="72" orientation="portrait" r:id="rId1"/>
  <headerFooter alignWithMargins="0">
    <oddFooter>&amp;L&amp;"Tahoma,標準"&amp;9JMDF8701J Rev.1&amp;R&amp;"Tahoma,標準"&amp;10Page 1 of 5</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L53"/>
  <sheetViews>
    <sheetView view="pageBreakPreview" zoomScale="80" zoomScaleNormal="10" zoomScaleSheetLayoutView="80" zoomScalePageLayoutView="80" workbookViewId="0">
      <selection activeCell="P26" sqref="P26"/>
    </sheetView>
  </sheetViews>
  <sheetFormatPr defaultColWidth="9" defaultRowHeight="14.25"/>
  <cols>
    <col min="1" max="1" width="7.125" style="289" customWidth="1"/>
    <col min="2" max="2" width="9.75" style="289" customWidth="1"/>
    <col min="3" max="3" width="21.75" style="289" customWidth="1"/>
    <col min="4" max="4" width="32.75" style="289" customWidth="1"/>
    <col min="5" max="5" width="43.875" style="289" customWidth="1"/>
    <col min="6" max="6" width="16.75" style="289" customWidth="1"/>
    <col min="7" max="7" width="9.25" style="289" customWidth="1"/>
    <col min="8" max="8" width="10.125" style="289" customWidth="1"/>
    <col min="9" max="9" width="14.875" style="289" customWidth="1"/>
    <col min="10" max="11" width="10.875" style="289" customWidth="1"/>
    <col min="12" max="12" width="14.875" style="289" customWidth="1"/>
    <col min="13" max="13" width="19.875" style="289" bestFit="1" customWidth="1"/>
    <col min="14" max="14" width="14.875" style="289" customWidth="1"/>
    <col min="15" max="15" width="19.875" style="289" bestFit="1" customWidth="1"/>
    <col min="16" max="17" width="14.25" style="289" customWidth="1"/>
    <col min="18" max="18" width="11" style="289" customWidth="1"/>
    <col min="19" max="38" width="10" style="289" hidden="1" customWidth="1"/>
    <col min="39" max="16384" width="9" style="289"/>
  </cols>
  <sheetData>
    <row r="1" spans="1:38" s="287" customFormat="1" ht="21">
      <c r="A1" s="724" t="s">
        <v>540</v>
      </c>
      <c r="B1" s="724"/>
      <c r="C1" s="724"/>
      <c r="D1" s="724"/>
      <c r="E1" s="376"/>
      <c r="F1" s="376"/>
      <c r="G1" s="376"/>
      <c r="H1" s="376"/>
      <c r="I1" s="376"/>
      <c r="J1" s="376"/>
      <c r="K1" s="376"/>
      <c r="L1" s="376"/>
      <c r="M1" s="288"/>
      <c r="N1" s="376"/>
      <c r="O1" s="288"/>
      <c r="P1" s="288"/>
      <c r="Q1" s="288"/>
      <c r="R1" s="376"/>
      <c r="S1" s="376"/>
      <c r="T1" s="376"/>
      <c r="U1" s="376"/>
      <c r="V1" s="376"/>
      <c r="W1" s="376"/>
      <c r="X1" s="376"/>
      <c r="Y1" s="376"/>
      <c r="Z1" s="376"/>
      <c r="AA1" s="376"/>
      <c r="AB1" s="376"/>
      <c r="AC1" s="376"/>
      <c r="AD1" s="376"/>
      <c r="AE1" s="376"/>
      <c r="AF1" s="376"/>
      <c r="AG1" s="376"/>
      <c r="AH1" s="376"/>
      <c r="AI1" s="376"/>
      <c r="AJ1" s="376"/>
      <c r="AK1" s="376"/>
      <c r="AL1" s="376"/>
    </row>
    <row r="2" spans="1:38" ht="21" customHeight="1">
      <c r="A2" s="346" t="s">
        <v>541</v>
      </c>
      <c r="B2" s="343"/>
      <c r="C2" s="344"/>
      <c r="D2" s="344"/>
      <c r="E2" s="345"/>
      <c r="F2" s="303"/>
      <c r="G2" s="303"/>
      <c r="H2" s="303"/>
      <c r="I2" s="303"/>
      <c r="J2" s="303"/>
      <c r="K2" s="303"/>
      <c r="L2" s="303"/>
      <c r="M2" s="303"/>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row>
    <row r="3" spans="1:38" ht="14.25" customHeight="1">
      <c r="A3" s="320" t="s">
        <v>542</v>
      </c>
      <c r="B3" s="331" t="s">
        <v>543</v>
      </c>
      <c r="C3" s="319"/>
      <c r="D3" s="319"/>
      <c r="E3" s="303"/>
      <c r="F3" s="303"/>
      <c r="G3" s="303"/>
      <c r="H3" s="303"/>
      <c r="I3" s="303"/>
      <c r="J3" s="303"/>
      <c r="K3" s="303"/>
      <c r="L3" s="303"/>
      <c r="M3" s="303"/>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row>
    <row r="4" spans="1:38" ht="14.25" customHeight="1">
      <c r="A4" s="320"/>
      <c r="B4" s="331" t="s">
        <v>544</v>
      </c>
      <c r="C4" s="319"/>
      <c r="D4" s="319"/>
      <c r="E4" s="303"/>
      <c r="F4" s="303"/>
      <c r="G4" s="303"/>
      <c r="H4" s="303"/>
      <c r="I4" s="303"/>
      <c r="J4" s="303"/>
      <c r="K4" s="303"/>
      <c r="L4" s="303"/>
      <c r="M4" s="303"/>
      <c r="N4" s="377"/>
      <c r="O4" s="377"/>
      <c r="P4" s="377"/>
      <c r="Q4" s="377"/>
      <c r="R4" s="377"/>
      <c r="S4" s="377" t="s">
        <v>545</v>
      </c>
      <c r="T4" s="190" t="s">
        <v>546</v>
      </c>
      <c r="U4" s="377"/>
      <c r="V4" s="377"/>
      <c r="W4" s="377"/>
      <c r="X4" s="377"/>
      <c r="Y4" s="377"/>
      <c r="Z4" s="377"/>
      <c r="AA4" s="377"/>
      <c r="AB4" s="377"/>
      <c r="AC4" s="377"/>
      <c r="AD4" s="377"/>
      <c r="AE4" s="377"/>
      <c r="AF4" s="377"/>
      <c r="AG4" s="377"/>
      <c r="AH4" s="377"/>
      <c r="AI4" s="377"/>
      <c r="AJ4" s="377"/>
      <c r="AK4" s="377"/>
      <c r="AL4" s="377"/>
    </row>
    <row r="5" spans="1:38" ht="14.25" customHeight="1">
      <c r="A5" s="321"/>
      <c r="B5" s="331" t="s">
        <v>547</v>
      </c>
      <c r="C5" s="319"/>
      <c r="D5" s="319"/>
      <c r="E5" s="303"/>
      <c r="F5" s="303"/>
      <c r="G5" s="303"/>
      <c r="H5" s="303"/>
      <c r="I5" s="303"/>
      <c r="J5" s="303"/>
      <c r="K5" s="303"/>
      <c r="L5" s="303"/>
      <c r="M5" s="303"/>
      <c r="N5" s="377"/>
      <c r="O5" s="377"/>
      <c r="P5" s="377"/>
      <c r="Q5" s="377"/>
      <c r="R5" s="377"/>
      <c r="S5" s="377" t="s">
        <v>548</v>
      </c>
      <c r="T5" s="190" t="s">
        <v>549</v>
      </c>
      <c r="U5" s="377"/>
      <c r="V5" s="377"/>
      <c r="W5" s="377"/>
      <c r="X5" s="377"/>
      <c r="Y5" s="377"/>
      <c r="Z5" s="377"/>
      <c r="AA5" s="377"/>
      <c r="AB5" s="377"/>
      <c r="AC5" s="377"/>
      <c r="AD5" s="377"/>
      <c r="AE5" s="377"/>
      <c r="AF5" s="377"/>
      <c r="AG5" s="377"/>
      <c r="AH5" s="377"/>
      <c r="AI5" s="377"/>
      <c r="AJ5" s="377"/>
      <c r="AK5" s="377"/>
      <c r="AL5" s="377"/>
    </row>
    <row r="6" spans="1:38" ht="14.25" customHeight="1">
      <c r="A6" s="320" t="s">
        <v>550</v>
      </c>
      <c r="B6" s="319" t="s">
        <v>551</v>
      </c>
      <c r="C6" s="319"/>
      <c r="D6" s="319"/>
      <c r="E6" s="303"/>
      <c r="F6" s="303"/>
      <c r="G6" s="303"/>
      <c r="H6" s="303"/>
      <c r="I6" s="303"/>
      <c r="J6" s="303"/>
      <c r="K6" s="303"/>
      <c r="L6" s="303"/>
      <c r="M6" s="303"/>
      <c r="N6" s="377"/>
      <c r="O6" s="377"/>
      <c r="P6" s="377"/>
      <c r="Q6" s="377"/>
      <c r="R6" s="377"/>
      <c r="S6" s="377" t="s">
        <v>552</v>
      </c>
      <c r="T6" s="190" t="s">
        <v>553</v>
      </c>
      <c r="U6" s="377"/>
      <c r="V6" s="377"/>
      <c r="W6" s="377"/>
      <c r="X6" s="377"/>
      <c r="Y6" s="377"/>
      <c r="Z6" s="377"/>
      <c r="AA6" s="377"/>
      <c r="AB6" s="377"/>
      <c r="AC6" s="377"/>
      <c r="AD6" s="377"/>
      <c r="AE6" s="377"/>
      <c r="AF6" s="377"/>
      <c r="AG6" s="377"/>
      <c r="AH6" s="377"/>
      <c r="AI6" s="377"/>
      <c r="AJ6" s="377"/>
      <c r="AK6" s="377"/>
      <c r="AL6" s="377"/>
    </row>
    <row r="7" spans="1:38" ht="14.25" customHeight="1">
      <c r="A7" s="320" t="s">
        <v>554</v>
      </c>
      <c r="B7" s="331" t="s">
        <v>555</v>
      </c>
      <c r="C7" s="319"/>
      <c r="D7" s="319"/>
      <c r="E7" s="303"/>
      <c r="F7" s="303"/>
      <c r="G7" s="303"/>
      <c r="H7" s="303"/>
      <c r="I7" s="303"/>
      <c r="J7" s="303"/>
      <c r="K7" s="303"/>
      <c r="L7" s="303"/>
      <c r="M7" s="303"/>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row>
    <row r="8" spans="1:38" ht="14.25" customHeight="1">
      <c r="A8" s="320"/>
      <c r="B8" s="331" t="s">
        <v>556</v>
      </c>
      <c r="C8" s="319"/>
      <c r="D8" s="319"/>
      <c r="E8" s="303"/>
      <c r="F8" s="303"/>
      <c r="G8" s="303"/>
      <c r="H8" s="303"/>
      <c r="I8" s="303"/>
      <c r="J8" s="303"/>
      <c r="K8" s="303"/>
      <c r="L8" s="303"/>
      <c r="M8" s="303"/>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row>
    <row r="9" spans="1:38" ht="14.25" customHeight="1">
      <c r="A9" s="320"/>
      <c r="B9" s="331" t="s">
        <v>557</v>
      </c>
      <c r="C9" s="319"/>
      <c r="D9" s="319"/>
      <c r="E9" s="303"/>
      <c r="F9" s="303"/>
      <c r="G9" s="303"/>
      <c r="H9" s="303"/>
      <c r="I9" s="303"/>
      <c r="J9" s="303"/>
      <c r="K9" s="303"/>
      <c r="L9" s="303"/>
      <c r="M9" s="303"/>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row>
    <row r="10" spans="1:38" ht="14.25" customHeight="1">
      <c r="A10" s="320" t="s">
        <v>558</v>
      </c>
      <c r="B10" s="319" t="s">
        <v>559</v>
      </c>
      <c r="C10" s="319"/>
      <c r="D10" s="319"/>
      <c r="E10" s="303"/>
      <c r="F10" s="303"/>
      <c r="G10" s="303"/>
      <c r="H10" s="303"/>
      <c r="I10" s="303"/>
      <c r="J10" s="303"/>
      <c r="K10" s="303"/>
      <c r="L10" s="303"/>
      <c r="M10" s="303"/>
      <c r="N10" s="377"/>
      <c r="O10" s="377"/>
      <c r="P10" s="377"/>
      <c r="Q10" s="377"/>
      <c r="R10" s="377"/>
      <c r="S10" s="377"/>
      <c r="T10" s="377"/>
      <c r="U10" s="190"/>
      <c r="V10" s="190"/>
      <c r="W10" s="190"/>
      <c r="X10" s="377"/>
      <c r="Y10" s="377"/>
      <c r="Z10" s="377"/>
      <c r="AA10" s="377"/>
      <c r="AB10" s="377"/>
      <c r="AC10" s="377"/>
      <c r="AD10" s="377"/>
      <c r="AE10" s="377"/>
      <c r="AF10" s="377"/>
      <c r="AG10" s="377"/>
      <c r="AH10" s="377"/>
      <c r="AI10" s="377"/>
      <c r="AJ10" s="377"/>
      <c r="AK10" s="377"/>
      <c r="AL10" s="377"/>
    </row>
    <row r="11" spans="1:38" ht="14.25" customHeight="1">
      <c r="A11" s="320" t="s">
        <v>560</v>
      </c>
      <c r="B11" s="319" t="s">
        <v>561</v>
      </c>
      <c r="C11" s="319"/>
      <c r="D11" s="319"/>
      <c r="E11" s="303"/>
      <c r="F11" s="303"/>
      <c r="G11" s="303"/>
      <c r="H11" s="303"/>
      <c r="I11" s="303"/>
      <c r="J11" s="303"/>
      <c r="K11" s="303"/>
      <c r="L11" s="303"/>
      <c r="M11" s="303"/>
      <c r="N11" s="377"/>
      <c r="O11" s="377"/>
      <c r="P11" s="377"/>
      <c r="Q11" s="377"/>
      <c r="R11" s="377"/>
      <c r="S11" s="377"/>
      <c r="T11" s="377"/>
      <c r="U11" s="190"/>
      <c r="V11" s="190"/>
      <c r="W11" s="190"/>
      <c r="X11" s="377"/>
      <c r="Y11" s="377"/>
      <c r="Z11" s="377"/>
      <c r="AA11" s="377"/>
      <c r="AB11" s="377"/>
      <c r="AC11" s="377"/>
      <c r="AD11" s="377"/>
      <c r="AE11" s="377"/>
      <c r="AF11" s="377"/>
      <c r="AG11" s="377"/>
      <c r="AH11" s="377"/>
      <c r="AI11" s="377"/>
      <c r="AJ11" s="377"/>
      <c r="AK11" s="377"/>
      <c r="AL11" s="377"/>
    </row>
    <row r="12" spans="1:38" ht="14.25" customHeight="1">
      <c r="A12" s="320" t="s">
        <v>562</v>
      </c>
      <c r="B12" s="319" t="s">
        <v>563</v>
      </c>
      <c r="C12" s="322"/>
      <c r="D12" s="322"/>
      <c r="E12" s="304"/>
      <c r="F12" s="304"/>
      <c r="G12" s="304"/>
      <c r="H12" s="304"/>
      <c r="I12" s="304"/>
      <c r="J12" s="304"/>
      <c r="K12" s="304"/>
      <c r="L12" s="304"/>
      <c r="M12" s="304"/>
      <c r="N12" s="377"/>
      <c r="O12" s="377"/>
      <c r="P12" s="377"/>
      <c r="Q12" s="377"/>
      <c r="R12" s="377"/>
      <c r="S12" s="377"/>
      <c r="T12" s="377"/>
      <c r="U12" s="190"/>
      <c r="V12" s="190"/>
      <c r="W12" s="190"/>
      <c r="X12" s="377"/>
      <c r="Y12" s="377"/>
      <c r="Z12" s="377"/>
      <c r="AA12" s="377"/>
      <c r="AB12" s="377"/>
      <c r="AC12" s="377"/>
      <c r="AD12" s="377"/>
      <c r="AE12" s="377"/>
      <c r="AF12" s="377"/>
      <c r="AG12" s="377"/>
      <c r="AH12" s="377"/>
      <c r="AI12" s="377"/>
      <c r="AJ12" s="377"/>
      <c r="AK12" s="377"/>
      <c r="AL12" s="377"/>
    </row>
    <row r="13" spans="1:38" ht="14.25" customHeight="1">
      <c r="A13" s="320" t="s">
        <v>564</v>
      </c>
      <c r="B13" s="319" t="s">
        <v>565</v>
      </c>
      <c r="C13" s="322"/>
      <c r="D13" s="322"/>
      <c r="E13" s="304"/>
      <c r="F13" s="304"/>
      <c r="G13" s="304"/>
      <c r="H13" s="304"/>
      <c r="I13" s="304"/>
      <c r="J13" s="304"/>
      <c r="K13" s="304"/>
      <c r="L13" s="304"/>
      <c r="M13" s="304"/>
      <c r="N13" s="377"/>
      <c r="O13" s="377"/>
      <c r="P13" s="377"/>
      <c r="Q13" s="377"/>
      <c r="R13" s="377"/>
      <c r="S13" s="377"/>
      <c r="T13" s="377"/>
      <c r="U13" s="190"/>
      <c r="V13" s="190"/>
      <c r="W13" s="190"/>
      <c r="X13" s="377"/>
      <c r="Y13" s="377"/>
      <c r="Z13" s="377"/>
      <c r="AA13" s="377"/>
      <c r="AB13" s="377"/>
      <c r="AC13" s="377"/>
      <c r="AD13" s="377"/>
      <c r="AE13" s="377"/>
      <c r="AF13" s="377"/>
      <c r="AG13" s="377"/>
      <c r="AH13" s="377"/>
      <c r="AI13" s="377"/>
      <c r="AJ13" s="377"/>
      <c r="AK13" s="377"/>
      <c r="AL13" s="377"/>
    </row>
    <row r="14" spans="1:38" ht="14.25" customHeight="1">
      <c r="A14" s="320" t="s">
        <v>566</v>
      </c>
      <c r="B14" s="319" t="s">
        <v>567</v>
      </c>
      <c r="C14" s="322"/>
      <c r="D14" s="322"/>
      <c r="E14" s="304"/>
      <c r="F14" s="304"/>
      <c r="G14" s="304"/>
      <c r="H14" s="304"/>
      <c r="I14" s="304"/>
      <c r="J14" s="304"/>
      <c r="K14" s="304"/>
      <c r="L14" s="304"/>
      <c r="M14" s="304"/>
      <c r="N14" s="377"/>
      <c r="O14" s="377"/>
      <c r="P14" s="377"/>
      <c r="Q14" s="377"/>
      <c r="R14" s="377"/>
      <c r="S14" s="377"/>
      <c r="T14" s="377"/>
      <c r="U14" s="190"/>
      <c r="V14" s="190"/>
      <c r="W14" s="190"/>
      <c r="X14" s="377"/>
      <c r="Y14" s="377"/>
      <c r="Z14" s="377"/>
      <c r="AA14" s="377"/>
      <c r="AB14" s="377"/>
      <c r="AC14" s="377"/>
      <c r="AD14" s="377"/>
      <c r="AE14" s="377"/>
      <c r="AF14" s="377"/>
      <c r="AG14" s="377"/>
      <c r="AH14" s="377"/>
      <c r="AI14" s="377"/>
      <c r="AJ14" s="377"/>
      <c r="AK14" s="377"/>
      <c r="AL14" s="377"/>
    </row>
    <row r="15" spans="1:38" ht="14.25" customHeight="1">
      <c r="A15" s="377"/>
      <c r="B15" s="377"/>
      <c r="C15" s="377"/>
      <c r="D15" s="377"/>
      <c r="E15" s="377"/>
      <c r="F15" s="377"/>
      <c r="G15" s="377"/>
      <c r="H15" s="377"/>
      <c r="I15" s="377"/>
      <c r="J15" s="377"/>
      <c r="K15" s="377"/>
      <c r="L15" s="377"/>
      <c r="M15" s="377"/>
      <c r="N15" s="377"/>
      <c r="O15" s="377"/>
      <c r="P15" s="377"/>
      <c r="Q15" s="377"/>
      <c r="R15" s="377"/>
      <c r="S15" s="331"/>
      <c r="T15" s="376"/>
      <c r="U15" s="376"/>
      <c r="V15" s="376"/>
      <c r="W15" s="376"/>
      <c r="X15" s="376"/>
      <c r="Y15" s="376"/>
      <c r="Z15" s="376"/>
      <c r="AA15" s="376"/>
      <c r="AB15" s="376"/>
      <c r="AC15" s="376"/>
      <c r="AD15" s="376"/>
      <c r="AE15" s="376"/>
      <c r="AF15" s="376"/>
      <c r="AG15" s="376"/>
      <c r="AH15" s="376"/>
      <c r="AI15" s="376"/>
      <c r="AJ15" s="376"/>
      <c r="AK15" s="376"/>
      <c r="AL15" s="376"/>
    </row>
    <row r="16" spans="1:38" ht="29.25" customHeight="1">
      <c r="A16" s="317" t="s">
        <v>568</v>
      </c>
      <c r="B16" s="290"/>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row>
    <row r="17" spans="1:38" ht="126.75" customHeight="1">
      <c r="A17" s="377"/>
      <c r="B17" s="731" t="s">
        <v>820</v>
      </c>
      <c r="C17" s="732"/>
      <c r="D17" s="318" t="s">
        <v>569</v>
      </c>
      <c r="E17" s="318" t="s">
        <v>570</v>
      </c>
      <c r="F17" s="377"/>
      <c r="G17" s="311"/>
      <c r="H17" s="377"/>
      <c r="I17" s="377"/>
      <c r="J17" s="377"/>
      <c r="K17" s="377"/>
      <c r="L17" s="377"/>
      <c r="M17" s="377"/>
      <c r="N17" s="377"/>
      <c r="O17" s="377"/>
      <c r="P17" s="377"/>
      <c r="Q17" s="377"/>
      <c r="R17" s="377"/>
      <c r="S17" s="377" t="s">
        <v>571</v>
      </c>
      <c r="T17" s="377" t="s">
        <v>572</v>
      </c>
      <c r="U17" s="377" t="s">
        <v>573</v>
      </c>
      <c r="V17" s="377" t="s">
        <v>574</v>
      </c>
      <c r="W17" s="376" t="s">
        <v>575</v>
      </c>
      <c r="X17" s="190" t="s">
        <v>576</v>
      </c>
      <c r="Y17" s="190" t="s">
        <v>529</v>
      </c>
      <c r="Z17" s="190" t="s">
        <v>530</v>
      </c>
      <c r="AA17" s="377"/>
      <c r="AB17" s="377"/>
      <c r="AC17" s="377"/>
      <c r="AD17" s="377"/>
      <c r="AE17" s="377"/>
      <c r="AF17" s="377"/>
      <c r="AG17" s="377"/>
      <c r="AH17" s="377"/>
      <c r="AI17" s="377"/>
      <c r="AJ17" s="377"/>
      <c r="AK17" s="377"/>
      <c r="AL17" s="377"/>
    </row>
    <row r="18" spans="1:38" ht="42.75" customHeight="1">
      <c r="A18" s="299" t="s">
        <v>577</v>
      </c>
      <c r="B18" s="733" t="s">
        <v>578</v>
      </c>
      <c r="C18" s="734"/>
      <c r="D18" s="299" t="s">
        <v>579</v>
      </c>
      <c r="E18" s="300" t="s">
        <v>580</v>
      </c>
      <c r="F18" s="377"/>
      <c r="G18" s="312"/>
      <c r="H18" s="377"/>
      <c r="I18" s="377"/>
      <c r="J18" s="377"/>
      <c r="K18" s="377"/>
      <c r="L18" s="377"/>
      <c r="M18" s="377"/>
      <c r="N18" s="377"/>
      <c r="O18" s="377"/>
      <c r="P18" s="377"/>
      <c r="Q18" s="377"/>
      <c r="R18" s="377"/>
      <c r="S18" s="376" t="s">
        <v>581</v>
      </c>
      <c r="T18" s="331" t="s">
        <v>582</v>
      </c>
      <c r="U18" s="376" t="s">
        <v>583</v>
      </c>
      <c r="V18" s="376" t="s">
        <v>584</v>
      </c>
      <c r="W18" s="376" t="s">
        <v>585</v>
      </c>
      <c r="X18" s="376" t="s">
        <v>586</v>
      </c>
      <c r="Y18" s="376" t="s">
        <v>587</v>
      </c>
      <c r="Z18" s="376" t="s">
        <v>588</v>
      </c>
      <c r="AA18" s="376" t="s">
        <v>589</v>
      </c>
      <c r="AB18" s="376" t="s">
        <v>590</v>
      </c>
      <c r="AC18" s="376" t="s">
        <v>591</v>
      </c>
      <c r="AD18" s="376" t="s">
        <v>592</v>
      </c>
      <c r="AE18" s="376" t="s">
        <v>593</v>
      </c>
      <c r="AF18" s="376" t="s">
        <v>594</v>
      </c>
      <c r="AG18" s="376" t="s">
        <v>595</v>
      </c>
      <c r="AH18" s="376" t="s">
        <v>596</v>
      </c>
      <c r="AI18" s="376" t="s">
        <v>597</v>
      </c>
      <c r="AJ18" s="376" t="s">
        <v>598</v>
      </c>
      <c r="AK18" s="376" t="s">
        <v>599</v>
      </c>
      <c r="AL18" s="376" t="s">
        <v>600</v>
      </c>
    </row>
    <row r="19" spans="1:38" ht="57" customHeight="1">
      <c r="A19" s="378" t="s">
        <v>601</v>
      </c>
      <c r="B19" s="735" t="s">
        <v>576</v>
      </c>
      <c r="C19" s="736"/>
      <c r="D19" s="378"/>
      <c r="E19" s="379" t="s">
        <v>602</v>
      </c>
      <c r="F19" s="377"/>
      <c r="G19" s="380"/>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row>
    <row r="20" spans="1:38">
      <c r="A20" s="290"/>
      <c r="B20" s="290"/>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row>
    <row r="21" spans="1:38" ht="27.75" customHeight="1">
      <c r="A21" s="317" t="s">
        <v>603</v>
      </c>
      <c r="B21" s="290"/>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row>
    <row r="22" spans="1:38" s="287" customFormat="1" ht="23.25" customHeight="1">
      <c r="A22" s="725" t="s">
        <v>604</v>
      </c>
      <c r="B22" s="728" t="s">
        <v>605</v>
      </c>
      <c r="C22" s="725" t="s">
        <v>606</v>
      </c>
      <c r="D22" s="725" t="s">
        <v>607</v>
      </c>
      <c r="E22" s="725" t="s">
        <v>608</v>
      </c>
      <c r="F22" s="728" t="s">
        <v>609</v>
      </c>
      <c r="G22" s="728" t="s">
        <v>610</v>
      </c>
      <c r="H22" s="742" t="s">
        <v>611</v>
      </c>
      <c r="I22" s="742" t="s">
        <v>612</v>
      </c>
      <c r="J22" s="668" t="s">
        <v>613</v>
      </c>
      <c r="K22" s="668" t="s">
        <v>614</v>
      </c>
      <c r="L22" s="740" t="s">
        <v>615</v>
      </c>
      <c r="M22" s="745"/>
      <c r="N22" s="745"/>
      <c r="O22" s="741"/>
      <c r="P22" s="739" t="s">
        <v>616</v>
      </c>
      <c r="Q22" s="313"/>
      <c r="R22" s="376"/>
      <c r="S22" s="377">
        <v>13485</v>
      </c>
      <c r="T22" s="377" t="s">
        <v>572</v>
      </c>
      <c r="U22" s="377" t="s">
        <v>573</v>
      </c>
      <c r="V22" s="377" t="s">
        <v>574</v>
      </c>
      <c r="W22" s="377"/>
      <c r="X22" s="377"/>
      <c r="Y22" s="377"/>
      <c r="Z22" s="377"/>
      <c r="AA22" s="377"/>
      <c r="AB22" s="377"/>
      <c r="AC22" s="377"/>
      <c r="AD22" s="377"/>
      <c r="AE22" s="377"/>
      <c r="AF22" s="377"/>
      <c r="AG22" s="377"/>
      <c r="AH22" s="377"/>
      <c r="AI22" s="377"/>
      <c r="AJ22" s="377"/>
      <c r="AK22" s="377"/>
      <c r="AL22" s="377"/>
    </row>
    <row r="23" spans="1:38" s="287" customFormat="1" ht="23.25" customHeight="1">
      <c r="A23" s="726"/>
      <c r="B23" s="729"/>
      <c r="C23" s="726"/>
      <c r="D23" s="726"/>
      <c r="E23" s="726"/>
      <c r="F23" s="729"/>
      <c r="G23" s="729"/>
      <c r="H23" s="743"/>
      <c r="I23" s="743"/>
      <c r="J23" s="737"/>
      <c r="K23" s="737"/>
      <c r="L23" s="740" t="s">
        <v>617</v>
      </c>
      <c r="M23" s="741"/>
      <c r="N23" s="740" t="s">
        <v>618</v>
      </c>
      <c r="O23" s="741"/>
      <c r="P23" s="739"/>
      <c r="Q23" s="313"/>
      <c r="R23" s="376"/>
      <c r="S23" s="377"/>
      <c r="T23" s="377"/>
      <c r="U23" s="377"/>
      <c r="V23" s="377"/>
      <c r="W23" s="377"/>
      <c r="X23" s="377"/>
      <c r="Y23" s="377"/>
      <c r="Z23" s="377"/>
      <c r="AA23" s="377"/>
      <c r="AB23" s="377"/>
      <c r="AC23" s="377"/>
      <c r="AD23" s="377"/>
      <c r="AE23" s="377"/>
      <c r="AF23" s="377"/>
      <c r="AG23" s="377"/>
      <c r="AH23" s="377"/>
      <c r="AI23" s="377"/>
      <c r="AJ23" s="377"/>
      <c r="AK23" s="377"/>
      <c r="AL23" s="377"/>
    </row>
    <row r="24" spans="1:38" s="287" customFormat="1" ht="23.25" customHeight="1">
      <c r="A24" s="727"/>
      <c r="B24" s="730"/>
      <c r="C24" s="727"/>
      <c r="D24" s="727"/>
      <c r="E24" s="727"/>
      <c r="F24" s="730"/>
      <c r="G24" s="730"/>
      <c r="H24" s="744"/>
      <c r="I24" s="744"/>
      <c r="J24" s="738"/>
      <c r="K24" s="738"/>
      <c r="L24" s="301" t="s">
        <v>619</v>
      </c>
      <c r="M24" s="302" t="s">
        <v>620</v>
      </c>
      <c r="N24" s="301" t="s">
        <v>619</v>
      </c>
      <c r="O24" s="302" t="s">
        <v>620</v>
      </c>
      <c r="P24" s="739"/>
      <c r="Q24" s="313"/>
      <c r="R24" s="376"/>
      <c r="S24" s="377" t="s">
        <v>621</v>
      </c>
      <c r="T24" s="377" t="s">
        <v>572</v>
      </c>
      <c r="U24" s="377" t="s">
        <v>622</v>
      </c>
      <c r="V24" s="377" t="s">
        <v>623</v>
      </c>
      <c r="W24" s="377" t="s">
        <v>624</v>
      </c>
      <c r="X24" s="377"/>
      <c r="Y24" s="377"/>
      <c r="Z24" s="377"/>
      <c r="AA24" s="377"/>
      <c r="AB24" s="377"/>
      <c r="AC24" s="377"/>
      <c r="AD24" s="377"/>
      <c r="AE24" s="377"/>
      <c r="AF24" s="377"/>
      <c r="AG24" s="377"/>
      <c r="AH24" s="377"/>
      <c r="AI24" s="377"/>
      <c r="AJ24" s="377"/>
      <c r="AK24" s="377"/>
      <c r="AL24" s="377"/>
    </row>
    <row r="25" spans="1:38" s="287" customFormat="1" ht="27.75" customHeight="1" thickBot="1">
      <c r="A25" s="291" t="s">
        <v>577</v>
      </c>
      <c r="B25" s="291" t="s">
        <v>625</v>
      </c>
      <c r="C25" s="291" t="s">
        <v>626</v>
      </c>
      <c r="D25" s="292" t="s">
        <v>627</v>
      </c>
      <c r="E25" s="292" t="s">
        <v>628</v>
      </c>
      <c r="F25" s="291" t="s">
        <v>629</v>
      </c>
      <c r="G25" s="291">
        <v>222</v>
      </c>
      <c r="H25" s="291" t="s">
        <v>630</v>
      </c>
      <c r="I25" s="349" t="s">
        <v>631</v>
      </c>
      <c r="J25" s="291" t="s">
        <v>632</v>
      </c>
      <c r="K25" s="305" t="s">
        <v>630</v>
      </c>
      <c r="L25" s="350" t="s">
        <v>897</v>
      </c>
      <c r="M25" s="293">
        <v>43586</v>
      </c>
      <c r="N25" s="350" t="s">
        <v>627</v>
      </c>
      <c r="O25" s="293">
        <v>43586</v>
      </c>
      <c r="P25" s="294" t="s">
        <v>633</v>
      </c>
      <c r="Q25" s="314"/>
      <c r="R25" s="376"/>
      <c r="S25" s="377" t="s">
        <v>634</v>
      </c>
      <c r="T25" s="377" t="s">
        <v>572</v>
      </c>
      <c r="U25" s="377" t="s">
        <v>573</v>
      </c>
      <c r="V25" s="377" t="s">
        <v>574</v>
      </c>
      <c r="W25" s="377"/>
      <c r="X25" s="377"/>
      <c r="Y25" s="377"/>
      <c r="Z25" s="377"/>
      <c r="AA25" s="377"/>
      <c r="AB25" s="377"/>
      <c r="AC25" s="377"/>
      <c r="AD25" s="377"/>
      <c r="AE25" s="377"/>
      <c r="AF25" s="377"/>
      <c r="AG25" s="377"/>
      <c r="AH25" s="377"/>
      <c r="AI25" s="377"/>
      <c r="AJ25" s="377"/>
      <c r="AK25" s="377"/>
      <c r="AL25" s="377"/>
    </row>
    <row r="26" spans="1:38" ht="37.5" customHeight="1" thickTop="1">
      <c r="A26" s="323" t="s">
        <v>635</v>
      </c>
      <c r="B26" s="295" t="s">
        <v>572</v>
      </c>
      <c r="C26" s="392" t="s">
        <v>601</v>
      </c>
      <c r="D26" s="284" t="str">
        <f>お客様情報!$C6</f>
        <v>製造販売業者名を業許可通りに記入</v>
      </c>
      <c r="E26" s="284" t="str">
        <f>お客様情報!E10</f>
        <v>製造販売業者住所を業許可通りに記入</v>
      </c>
      <c r="F26" s="391" t="str">
        <f>お客様情報!C8</f>
        <v>製造販売業許可番号を記入(半角)</v>
      </c>
      <c r="G26" s="285"/>
      <c r="H26" s="295" t="s">
        <v>572</v>
      </c>
      <c r="I26" s="286"/>
      <c r="J26" s="285" t="s">
        <v>572</v>
      </c>
      <c r="K26" s="285" t="s">
        <v>572</v>
      </c>
      <c r="L26" s="286"/>
      <c r="M26" s="297"/>
      <c r="N26" s="286"/>
      <c r="O26" s="297"/>
      <c r="P26" s="297"/>
      <c r="Q26" s="315"/>
      <c r="R26" s="377"/>
      <c r="S26" s="377"/>
      <c r="T26" s="377" t="s">
        <v>572</v>
      </c>
      <c r="U26" s="377" t="s">
        <v>573</v>
      </c>
      <c r="V26" s="377" t="s">
        <v>574</v>
      </c>
      <c r="W26" s="377"/>
      <c r="X26" s="377"/>
      <c r="Y26" s="377"/>
      <c r="Z26" s="377"/>
      <c r="AA26" s="377"/>
      <c r="AB26" s="377"/>
      <c r="AC26" s="377"/>
      <c r="AD26" s="377"/>
      <c r="AE26" s="377"/>
      <c r="AF26" s="377"/>
      <c r="AG26" s="377"/>
      <c r="AH26" s="377"/>
      <c r="AI26" s="377"/>
      <c r="AJ26" s="377"/>
      <c r="AK26" s="377"/>
      <c r="AL26" s="377"/>
    </row>
    <row r="27" spans="1:38" ht="37.5" customHeight="1">
      <c r="A27" s="273" t="s">
        <v>636</v>
      </c>
      <c r="B27" s="286" t="s">
        <v>572</v>
      </c>
      <c r="C27" s="392" t="s">
        <v>601</v>
      </c>
      <c r="D27" s="284" t="str">
        <f>お客様情報!C19</f>
        <v>選任製造販売業者である場合、ご記入下さい</v>
      </c>
      <c r="E27" s="284" t="str">
        <f>お客様情報!C20</f>
        <v>選任製造販売業者である場合、ご記入下さい</v>
      </c>
      <c r="F27" s="393" t="s">
        <v>601</v>
      </c>
      <c r="G27" s="285"/>
      <c r="H27" s="285" t="s">
        <v>572</v>
      </c>
      <c r="I27" s="286"/>
      <c r="J27" s="285" t="s">
        <v>572</v>
      </c>
      <c r="K27" s="285" t="s">
        <v>572</v>
      </c>
      <c r="L27" s="286"/>
      <c r="M27" s="296"/>
      <c r="N27" s="286"/>
      <c r="O27" s="296"/>
      <c r="P27" s="297"/>
      <c r="Q27" s="315"/>
      <c r="R27" s="377"/>
      <c r="S27" s="377"/>
      <c r="T27" s="377" t="s">
        <v>572</v>
      </c>
      <c r="U27" s="377" t="s">
        <v>573</v>
      </c>
      <c r="V27" s="377" t="s">
        <v>574</v>
      </c>
      <c r="W27" s="377"/>
      <c r="X27" s="377"/>
      <c r="Y27" s="377"/>
      <c r="Z27" s="377"/>
      <c r="AA27" s="377"/>
      <c r="AB27" s="377"/>
      <c r="AC27" s="377"/>
      <c r="AD27" s="377"/>
      <c r="AE27" s="377"/>
      <c r="AF27" s="377"/>
      <c r="AG27" s="377"/>
      <c r="AH27" s="377"/>
      <c r="AI27" s="377"/>
      <c r="AJ27" s="377"/>
      <c r="AK27" s="377"/>
      <c r="AL27" s="377"/>
    </row>
    <row r="28" spans="1:38" ht="37.5" customHeight="1">
      <c r="A28" s="324" t="s">
        <v>637</v>
      </c>
      <c r="B28" s="285" t="s">
        <v>572</v>
      </c>
      <c r="C28" s="286"/>
      <c r="D28" s="316" t="s">
        <v>638</v>
      </c>
      <c r="E28" s="316" t="s">
        <v>639</v>
      </c>
      <c r="F28" s="285" t="s">
        <v>640</v>
      </c>
      <c r="G28" s="285"/>
      <c r="H28" s="285" t="s">
        <v>572</v>
      </c>
      <c r="I28" s="286"/>
      <c r="J28" s="285" t="s">
        <v>572</v>
      </c>
      <c r="K28" s="285" t="s">
        <v>572</v>
      </c>
      <c r="L28" s="286"/>
      <c r="M28" s="297"/>
      <c r="N28" s="286"/>
      <c r="O28" s="297"/>
      <c r="P28" s="297"/>
      <c r="Q28" s="315"/>
      <c r="R28" s="377"/>
      <c r="S28" s="377"/>
      <c r="T28" s="377" t="s">
        <v>572</v>
      </c>
      <c r="U28" s="377" t="s">
        <v>573</v>
      </c>
      <c r="V28" s="377" t="s">
        <v>574</v>
      </c>
      <c r="W28" s="377"/>
      <c r="X28" s="377"/>
      <c r="Y28" s="377"/>
      <c r="Z28" s="377"/>
      <c r="AA28" s="377"/>
      <c r="AB28" s="377"/>
      <c r="AC28" s="377"/>
      <c r="AD28" s="377"/>
      <c r="AE28" s="377"/>
      <c r="AF28" s="377"/>
      <c r="AG28" s="377"/>
      <c r="AH28" s="377"/>
      <c r="AI28" s="377"/>
      <c r="AJ28" s="377"/>
      <c r="AK28" s="377"/>
      <c r="AL28" s="377"/>
    </row>
    <row r="29" spans="1:38" ht="37.5" customHeight="1">
      <c r="A29" s="324" t="s">
        <v>641</v>
      </c>
      <c r="B29" s="285" t="s">
        <v>572</v>
      </c>
      <c r="C29" s="286"/>
      <c r="D29" s="316" t="s">
        <v>638</v>
      </c>
      <c r="E29" s="316" t="s">
        <v>639</v>
      </c>
      <c r="F29" s="285" t="s">
        <v>640</v>
      </c>
      <c r="G29" s="285"/>
      <c r="H29" s="285" t="s">
        <v>572</v>
      </c>
      <c r="I29" s="286"/>
      <c r="J29" s="285" t="s">
        <v>572</v>
      </c>
      <c r="K29" s="285" t="s">
        <v>572</v>
      </c>
      <c r="L29" s="286"/>
      <c r="M29" s="297"/>
      <c r="N29" s="286"/>
      <c r="O29" s="297"/>
      <c r="P29" s="297"/>
      <c r="Q29" s="315"/>
      <c r="R29" s="377"/>
      <c r="S29" s="377"/>
      <c r="T29" s="377" t="s">
        <v>572</v>
      </c>
      <c r="U29" s="377" t="s">
        <v>573</v>
      </c>
      <c r="V29" s="377" t="s">
        <v>574</v>
      </c>
      <c r="W29" s="377"/>
      <c r="X29" s="377"/>
      <c r="Y29" s="377"/>
      <c r="Z29" s="377"/>
      <c r="AA29" s="377"/>
      <c r="AB29" s="377"/>
      <c r="AC29" s="377"/>
      <c r="AD29" s="377"/>
      <c r="AE29" s="377"/>
      <c r="AF29" s="377"/>
      <c r="AG29" s="377"/>
      <c r="AH29" s="377"/>
      <c r="AI29" s="377"/>
      <c r="AJ29" s="377"/>
      <c r="AK29" s="377"/>
      <c r="AL29" s="377"/>
    </row>
    <row r="30" spans="1:38" ht="37.5" customHeight="1">
      <c r="A30" s="324" t="s">
        <v>642</v>
      </c>
      <c r="B30" s="285" t="s">
        <v>572</v>
      </c>
      <c r="C30" s="286"/>
      <c r="D30" s="316" t="s">
        <v>638</v>
      </c>
      <c r="E30" s="316" t="s">
        <v>639</v>
      </c>
      <c r="F30" s="285" t="s">
        <v>640</v>
      </c>
      <c r="G30" s="285"/>
      <c r="H30" s="285" t="s">
        <v>572</v>
      </c>
      <c r="I30" s="286"/>
      <c r="J30" s="285" t="s">
        <v>572</v>
      </c>
      <c r="K30" s="285" t="s">
        <v>572</v>
      </c>
      <c r="L30" s="286"/>
      <c r="M30" s="297"/>
      <c r="N30" s="286"/>
      <c r="O30" s="297"/>
      <c r="P30" s="297"/>
      <c r="Q30" s="315"/>
      <c r="R30" s="377"/>
      <c r="S30" s="377"/>
      <c r="T30" s="377" t="s">
        <v>572</v>
      </c>
      <c r="U30" s="377" t="s">
        <v>573</v>
      </c>
      <c r="V30" s="377" t="s">
        <v>574</v>
      </c>
      <c r="W30" s="377"/>
      <c r="X30" s="377"/>
      <c r="Y30" s="377"/>
      <c r="Z30" s="377"/>
      <c r="AA30" s="377"/>
      <c r="AB30" s="377"/>
      <c r="AC30" s="377"/>
      <c r="AD30" s="377"/>
      <c r="AE30" s="377"/>
      <c r="AF30" s="377"/>
      <c r="AG30" s="377"/>
      <c r="AH30" s="377"/>
      <c r="AI30" s="377"/>
      <c r="AJ30" s="377"/>
      <c r="AK30" s="377"/>
      <c r="AL30" s="377"/>
    </row>
    <row r="31" spans="1:38" ht="37.5" customHeight="1">
      <c r="A31" s="324" t="s">
        <v>643</v>
      </c>
      <c r="B31" s="285" t="s">
        <v>572</v>
      </c>
      <c r="C31" s="286"/>
      <c r="D31" s="316" t="s">
        <v>638</v>
      </c>
      <c r="E31" s="316" t="s">
        <v>639</v>
      </c>
      <c r="F31" s="285" t="s">
        <v>640</v>
      </c>
      <c r="G31" s="285"/>
      <c r="H31" s="285" t="s">
        <v>572</v>
      </c>
      <c r="I31" s="286"/>
      <c r="J31" s="285" t="s">
        <v>572</v>
      </c>
      <c r="K31" s="285" t="s">
        <v>572</v>
      </c>
      <c r="L31" s="286"/>
      <c r="M31" s="297"/>
      <c r="N31" s="286"/>
      <c r="O31" s="297"/>
      <c r="P31" s="297"/>
      <c r="Q31" s="315"/>
      <c r="R31" s="377"/>
      <c r="S31" s="377"/>
      <c r="T31" s="377" t="s">
        <v>572</v>
      </c>
      <c r="U31" s="377" t="s">
        <v>573</v>
      </c>
      <c r="V31" s="377" t="s">
        <v>574</v>
      </c>
      <c r="W31" s="377"/>
      <c r="X31" s="377"/>
      <c r="Y31" s="377"/>
      <c r="Z31" s="377"/>
      <c r="AA31" s="377"/>
      <c r="AB31" s="377"/>
      <c r="AC31" s="377"/>
      <c r="AD31" s="377"/>
      <c r="AE31" s="377"/>
      <c r="AF31" s="377"/>
      <c r="AG31" s="377"/>
      <c r="AH31" s="377"/>
      <c r="AI31" s="377"/>
      <c r="AJ31" s="377"/>
      <c r="AK31" s="377"/>
      <c r="AL31" s="377"/>
    </row>
    <row r="32" spans="1:38" ht="37.5" customHeight="1">
      <c r="A32" s="324" t="s">
        <v>644</v>
      </c>
      <c r="B32" s="285" t="s">
        <v>572</v>
      </c>
      <c r="C32" s="286"/>
      <c r="D32" s="316" t="s">
        <v>638</v>
      </c>
      <c r="E32" s="316" t="s">
        <v>639</v>
      </c>
      <c r="F32" s="285" t="s">
        <v>640</v>
      </c>
      <c r="G32" s="285"/>
      <c r="H32" s="285" t="s">
        <v>572</v>
      </c>
      <c r="I32" s="286"/>
      <c r="J32" s="285" t="s">
        <v>572</v>
      </c>
      <c r="K32" s="285" t="s">
        <v>572</v>
      </c>
      <c r="L32" s="286"/>
      <c r="M32" s="297"/>
      <c r="N32" s="286"/>
      <c r="O32" s="297"/>
      <c r="P32" s="297"/>
      <c r="Q32" s="315"/>
      <c r="R32" s="377"/>
      <c r="S32" s="377"/>
      <c r="T32" s="377" t="s">
        <v>572</v>
      </c>
      <c r="U32" s="377" t="s">
        <v>573</v>
      </c>
      <c r="V32" s="377" t="s">
        <v>574</v>
      </c>
      <c r="W32" s="377"/>
      <c r="X32" s="377"/>
      <c r="Y32" s="377"/>
      <c r="Z32" s="377"/>
      <c r="AA32" s="377"/>
      <c r="AB32" s="377"/>
      <c r="AC32" s="377"/>
      <c r="AD32" s="377"/>
      <c r="AE32" s="377"/>
      <c r="AF32" s="377"/>
      <c r="AG32" s="377"/>
      <c r="AH32" s="377"/>
      <c r="AI32" s="377"/>
      <c r="AJ32" s="377"/>
      <c r="AK32" s="377"/>
      <c r="AL32" s="377"/>
    </row>
    <row r="33" spans="1:22" ht="37.5" customHeight="1">
      <c r="A33" s="324" t="s">
        <v>645</v>
      </c>
      <c r="B33" s="285" t="s">
        <v>572</v>
      </c>
      <c r="C33" s="286"/>
      <c r="D33" s="316" t="s">
        <v>638</v>
      </c>
      <c r="E33" s="316" t="s">
        <v>639</v>
      </c>
      <c r="F33" s="285" t="s">
        <v>640</v>
      </c>
      <c r="G33" s="285"/>
      <c r="H33" s="285" t="s">
        <v>572</v>
      </c>
      <c r="I33" s="286"/>
      <c r="J33" s="285" t="s">
        <v>572</v>
      </c>
      <c r="K33" s="285" t="s">
        <v>572</v>
      </c>
      <c r="L33" s="286"/>
      <c r="M33" s="297"/>
      <c r="N33" s="286"/>
      <c r="O33" s="297"/>
      <c r="P33" s="297"/>
      <c r="Q33" s="315"/>
      <c r="R33" s="377"/>
      <c r="S33" s="377"/>
      <c r="T33" s="377" t="s">
        <v>572</v>
      </c>
      <c r="U33" s="377" t="s">
        <v>573</v>
      </c>
      <c r="V33" s="377" t="s">
        <v>574</v>
      </c>
    </row>
    <row r="34" spans="1:22" ht="37.5" customHeight="1">
      <c r="A34" s="324" t="s">
        <v>646</v>
      </c>
      <c r="B34" s="285" t="s">
        <v>572</v>
      </c>
      <c r="C34" s="286"/>
      <c r="D34" s="316" t="s">
        <v>638</v>
      </c>
      <c r="E34" s="316" t="s">
        <v>639</v>
      </c>
      <c r="F34" s="285" t="s">
        <v>640</v>
      </c>
      <c r="G34" s="285"/>
      <c r="H34" s="285" t="s">
        <v>572</v>
      </c>
      <c r="I34" s="286"/>
      <c r="J34" s="285" t="s">
        <v>572</v>
      </c>
      <c r="K34" s="285" t="s">
        <v>572</v>
      </c>
      <c r="L34" s="286"/>
      <c r="M34" s="297"/>
      <c r="N34" s="286"/>
      <c r="O34" s="297"/>
      <c r="P34" s="297"/>
      <c r="Q34" s="315"/>
      <c r="R34" s="377"/>
      <c r="S34" s="377"/>
      <c r="T34" s="377" t="s">
        <v>572</v>
      </c>
      <c r="U34" s="377" t="s">
        <v>573</v>
      </c>
      <c r="V34" s="377" t="s">
        <v>574</v>
      </c>
    </row>
    <row r="35" spans="1:22" ht="37.5" customHeight="1">
      <c r="A35" s="324" t="s">
        <v>647</v>
      </c>
      <c r="B35" s="285" t="s">
        <v>572</v>
      </c>
      <c r="C35" s="286"/>
      <c r="D35" s="316" t="s">
        <v>638</v>
      </c>
      <c r="E35" s="316" t="s">
        <v>639</v>
      </c>
      <c r="F35" s="285" t="s">
        <v>640</v>
      </c>
      <c r="G35" s="285"/>
      <c r="H35" s="285" t="s">
        <v>572</v>
      </c>
      <c r="I35" s="286"/>
      <c r="J35" s="285" t="s">
        <v>572</v>
      </c>
      <c r="K35" s="285" t="s">
        <v>572</v>
      </c>
      <c r="L35" s="286"/>
      <c r="M35" s="297"/>
      <c r="N35" s="286"/>
      <c r="O35" s="297"/>
      <c r="P35" s="297"/>
      <c r="Q35" s="315"/>
      <c r="R35" s="377"/>
      <c r="S35" s="377"/>
      <c r="T35" s="377" t="s">
        <v>572</v>
      </c>
      <c r="U35" s="377" t="s">
        <v>573</v>
      </c>
      <c r="V35" s="377" t="s">
        <v>574</v>
      </c>
    </row>
    <row r="36" spans="1:22" ht="37.5" customHeight="1">
      <c r="A36" s="324" t="s">
        <v>648</v>
      </c>
      <c r="B36" s="285" t="s">
        <v>572</v>
      </c>
      <c r="C36" s="286"/>
      <c r="D36" s="316" t="s">
        <v>638</v>
      </c>
      <c r="E36" s="316" t="s">
        <v>639</v>
      </c>
      <c r="F36" s="285" t="s">
        <v>640</v>
      </c>
      <c r="G36" s="285"/>
      <c r="H36" s="285" t="s">
        <v>572</v>
      </c>
      <c r="I36" s="286"/>
      <c r="J36" s="285" t="s">
        <v>572</v>
      </c>
      <c r="K36" s="285" t="s">
        <v>572</v>
      </c>
      <c r="L36" s="286"/>
      <c r="M36" s="297"/>
      <c r="N36" s="286"/>
      <c r="O36" s="297"/>
      <c r="P36" s="297"/>
      <c r="Q36" s="315"/>
      <c r="R36" s="377"/>
      <c r="S36" s="377"/>
      <c r="T36" s="377" t="s">
        <v>572</v>
      </c>
      <c r="U36" s="377" t="s">
        <v>573</v>
      </c>
      <c r="V36" s="377" t="s">
        <v>574</v>
      </c>
    </row>
    <row r="37" spans="1:22" ht="37.5" customHeight="1">
      <c r="A37" s="324" t="s">
        <v>649</v>
      </c>
      <c r="B37" s="285" t="s">
        <v>572</v>
      </c>
      <c r="C37" s="286"/>
      <c r="D37" s="316" t="s">
        <v>638</v>
      </c>
      <c r="E37" s="316" t="s">
        <v>639</v>
      </c>
      <c r="F37" s="285" t="s">
        <v>640</v>
      </c>
      <c r="G37" s="285"/>
      <c r="H37" s="285" t="s">
        <v>572</v>
      </c>
      <c r="I37" s="286"/>
      <c r="J37" s="285" t="s">
        <v>572</v>
      </c>
      <c r="K37" s="285" t="s">
        <v>572</v>
      </c>
      <c r="L37" s="286"/>
      <c r="M37" s="297"/>
      <c r="N37" s="286"/>
      <c r="O37" s="297"/>
      <c r="P37" s="297"/>
      <c r="Q37" s="315"/>
      <c r="R37" s="377"/>
      <c r="S37" s="377"/>
      <c r="T37" s="377" t="s">
        <v>572</v>
      </c>
      <c r="U37" s="377" t="s">
        <v>573</v>
      </c>
      <c r="V37" s="377" t="s">
        <v>574</v>
      </c>
    </row>
    <row r="38" spans="1:22" ht="37.5" customHeight="1">
      <c r="A38" s="324" t="s">
        <v>650</v>
      </c>
      <c r="B38" s="285" t="s">
        <v>572</v>
      </c>
      <c r="C38" s="286"/>
      <c r="D38" s="316" t="s">
        <v>638</v>
      </c>
      <c r="E38" s="316" t="s">
        <v>639</v>
      </c>
      <c r="F38" s="285" t="s">
        <v>640</v>
      </c>
      <c r="G38" s="285"/>
      <c r="H38" s="285" t="s">
        <v>572</v>
      </c>
      <c r="I38" s="286"/>
      <c r="J38" s="285" t="s">
        <v>572</v>
      </c>
      <c r="K38" s="285" t="s">
        <v>572</v>
      </c>
      <c r="L38" s="286"/>
      <c r="M38" s="297"/>
      <c r="N38" s="286"/>
      <c r="O38" s="297"/>
      <c r="P38" s="297"/>
      <c r="Q38" s="315"/>
      <c r="R38" s="377"/>
      <c r="S38" s="377"/>
      <c r="T38" s="377" t="s">
        <v>572</v>
      </c>
      <c r="U38" s="377" t="s">
        <v>573</v>
      </c>
      <c r="V38" s="377" t="s">
        <v>574</v>
      </c>
    </row>
    <row r="39" spans="1:22" ht="37.5" customHeight="1">
      <c r="A39" s="324" t="s">
        <v>651</v>
      </c>
      <c r="B39" s="285" t="s">
        <v>572</v>
      </c>
      <c r="C39" s="286"/>
      <c r="D39" s="316" t="s">
        <v>638</v>
      </c>
      <c r="E39" s="316" t="s">
        <v>639</v>
      </c>
      <c r="F39" s="285" t="s">
        <v>640</v>
      </c>
      <c r="G39" s="285"/>
      <c r="H39" s="285" t="s">
        <v>572</v>
      </c>
      <c r="I39" s="286"/>
      <c r="J39" s="285" t="s">
        <v>572</v>
      </c>
      <c r="K39" s="285" t="s">
        <v>572</v>
      </c>
      <c r="L39" s="286"/>
      <c r="M39" s="297"/>
      <c r="N39" s="286"/>
      <c r="O39" s="297"/>
      <c r="P39" s="297"/>
      <c r="Q39" s="315"/>
      <c r="R39" s="377"/>
      <c r="S39" s="377"/>
      <c r="T39" s="377" t="s">
        <v>572</v>
      </c>
      <c r="U39" s="377" t="s">
        <v>573</v>
      </c>
      <c r="V39" s="377" t="s">
        <v>574</v>
      </c>
    </row>
    <row r="40" spans="1:22" ht="37.5" customHeight="1">
      <c r="A40" s="324" t="s">
        <v>652</v>
      </c>
      <c r="B40" s="285" t="s">
        <v>572</v>
      </c>
      <c r="C40" s="286"/>
      <c r="D40" s="316" t="s">
        <v>638</v>
      </c>
      <c r="E40" s="316" t="s">
        <v>639</v>
      </c>
      <c r="F40" s="285" t="s">
        <v>640</v>
      </c>
      <c r="G40" s="285"/>
      <c r="H40" s="285" t="s">
        <v>572</v>
      </c>
      <c r="I40" s="286"/>
      <c r="J40" s="285" t="s">
        <v>572</v>
      </c>
      <c r="K40" s="285" t="s">
        <v>572</v>
      </c>
      <c r="L40" s="286"/>
      <c r="M40" s="297"/>
      <c r="N40" s="286"/>
      <c r="O40" s="297"/>
      <c r="P40" s="297"/>
      <c r="Q40" s="315"/>
      <c r="R40" s="377"/>
      <c r="S40" s="377"/>
      <c r="T40" s="377" t="s">
        <v>572</v>
      </c>
      <c r="U40" s="377" t="s">
        <v>573</v>
      </c>
      <c r="V40" s="377" t="s">
        <v>574</v>
      </c>
    </row>
    <row r="41" spans="1:22" ht="37.5" customHeight="1">
      <c r="A41" s="324" t="s">
        <v>653</v>
      </c>
      <c r="B41" s="285" t="s">
        <v>572</v>
      </c>
      <c r="C41" s="286"/>
      <c r="D41" s="316" t="s">
        <v>638</v>
      </c>
      <c r="E41" s="316" t="s">
        <v>639</v>
      </c>
      <c r="F41" s="285" t="s">
        <v>640</v>
      </c>
      <c r="G41" s="285"/>
      <c r="H41" s="285" t="s">
        <v>572</v>
      </c>
      <c r="I41" s="286"/>
      <c r="J41" s="285" t="s">
        <v>572</v>
      </c>
      <c r="K41" s="285" t="s">
        <v>572</v>
      </c>
      <c r="L41" s="286"/>
      <c r="M41" s="297"/>
      <c r="N41" s="286"/>
      <c r="O41" s="297"/>
      <c r="P41" s="297"/>
      <c r="Q41" s="315"/>
      <c r="R41" s="377"/>
      <c r="S41" s="377"/>
      <c r="T41" s="377" t="s">
        <v>572</v>
      </c>
      <c r="U41" s="377" t="s">
        <v>573</v>
      </c>
      <c r="V41" s="377" t="s">
        <v>574</v>
      </c>
    </row>
    <row r="42" spans="1:22" ht="37.5" customHeight="1">
      <c r="A42" s="324" t="s">
        <v>654</v>
      </c>
      <c r="B42" s="285" t="s">
        <v>572</v>
      </c>
      <c r="C42" s="286"/>
      <c r="D42" s="316" t="s">
        <v>638</v>
      </c>
      <c r="E42" s="316" t="s">
        <v>639</v>
      </c>
      <c r="F42" s="285" t="s">
        <v>640</v>
      </c>
      <c r="G42" s="285"/>
      <c r="H42" s="285" t="s">
        <v>572</v>
      </c>
      <c r="I42" s="286"/>
      <c r="J42" s="285" t="s">
        <v>572</v>
      </c>
      <c r="K42" s="285" t="s">
        <v>572</v>
      </c>
      <c r="L42" s="286"/>
      <c r="M42" s="297"/>
      <c r="N42" s="286"/>
      <c r="O42" s="297"/>
      <c r="P42" s="297"/>
      <c r="Q42" s="315"/>
      <c r="R42" s="377"/>
      <c r="S42" s="377"/>
      <c r="T42" s="377" t="s">
        <v>572</v>
      </c>
      <c r="U42" s="377" t="s">
        <v>573</v>
      </c>
      <c r="V42" s="377" t="s">
        <v>574</v>
      </c>
    </row>
    <row r="43" spans="1:22" ht="37.5" customHeight="1">
      <c r="A43" s="324" t="s">
        <v>655</v>
      </c>
      <c r="B43" s="285" t="s">
        <v>572</v>
      </c>
      <c r="C43" s="286"/>
      <c r="D43" s="316" t="s">
        <v>638</v>
      </c>
      <c r="E43" s="316" t="s">
        <v>639</v>
      </c>
      <c r="F43" s="285" t="s">
        <v>640</v>
      </c>
      <c r="G43" s="285"/>
      <c r="H43" s="285" t="s">
        <v>572</v>
      </c>
      <c r="I43" s="286"/>
      <c r="J43" s="285" t="s">
        <v>572</v>
      </c>
      <c r="K43" s="285" t="s">
        <v>572</v>
      </c>
      <c r="L43" s="286"/>
      <c r="M43" s="297"/>
      <c r="N43" s="286"/>
      <c r="O43" s="297"/>
      <c r="P43" s="297"/>
      <c r="Q43" s="315"/>
      <c r="R43" s="377"/>
      <c r="S43" s="377"/>
      <c r="T43" s="377" t="s">
        <v>572</v>
      </c>
      <c r="U43" s="377" t="s">
        <v>573</v>
      </c>
      <c r="V43" s="377" t="s">
        <v>574</v>
      </c>
    </row>
    <row r="44" spans="1:22" ht="37.5" customHeight="1">
      <c r="A44" s="324" t="s">
        <v>656</v>
      </c>
      <c r="B44" s="285" t="s">
        <v>572</v>
      </c>
      <c r="C44" s="286"/>
      <c r="D44" s="316" t="s">
        <v>638</v>
      </c>
      <c r="E44" s="316" t="s">
        <v>639</v>
      </c>
      <c r="F44" s="285" t="s">
        <v>640</v>
      </c>
      <c r="G44" s="285"/>
      <c r="H44" s="285" t="s">
        <v>572</v>
      </c>
      <c r="I44" s="286"/>
      <c r="J44" s="285" t="s">
        <v>572</v>
      </c>
      <c r="K44" s="285" t="s">
        <v>572</v>
      </c>
      <c r="L44" s="286"/>
      <c r="M44" s="297"/>
      <c r="N44" s="286"/>
      <c r="O44" s="297"/>
      <c r="P44" s="297"/>
      <c r="Q44" s="315"/>
      <c r="R44" s="377"/>
      <c r="S44" s="377"/>
      <c r="T44" s="377" t="s">
        <v>572</v>
      </c>
      <c r="U44" s="377" t="s">
        <v>573</v>
      </c>
      <c r="V44" s="377" t="s">
        <v>574</v>
      </c>
    </row>
    <row r="45" spans="1:22" ht="37.5" customHeight="1">
      <c r="A45" s="324" t="s">
        <v>657</v>
      </c>
      <c r="B45" s="285" t="s">
        <v>572</v>
      </c>
      <c r="C45" s="286"/>
      <c r="D45" s="316" t="s">
        <v>638</v>
      </c>
      <c r="E45" s="316" t="s">
        <v>639</v>
      </c>
      <c r="F45" s="285" t="s">
        <v>640</v>
      </c>
      <c r="G45" s="285"/>
      <c r="H45" s="285" t="s">
        <v>572</v>
      </c>
      <c r="I45" s="286"/>
      <c r="J45" s="285" t="s">
        <v>572</v>
      </c>
      <c r="K45" s="285" t="s">
        <v>572</v>
      </c>
      <c r="L45" s="286"/>
      <c r="M45" s="297"/>
      <c r="N45" s="286"/>
      <c r="O45" s="297"/>
      <c r="P45" s="297"/>
      <c r="Q45" s="315"/>
      <c r="R45" s="377"/>
      <c r="S45" s="377"/>
      <c r="T45" s="377" t="s">
        <v>572</v>
      </c>
      <c r="U45" s="377" t="s">
        <v>573</v>
      </c>
      <c r="V45" s="377" t="s">
        <v>574</v>
      </c>
    </row>
    <row r="46" spans="1:22" ht="37.5" customHeight="1">
      <c r="A46" s="324" t="s">
        <v>658</v>
      </c>
      <c r="B46" s="285" t="s">
        <v>572</v>
      </c>
      <c r="C46" s="286"/>
      <c r="D46" s="316" t="s">
        <v>638</v>
      </c>
      <c r="E46" s="316" t="s">
        <v>639</v>
      </c>
      <c r="F46" s="285" t="s">
        <v>640</v>
      </c>
      <c r="G46" s="285"/>
      <c r="H46" s="285" t="s">
        <v>572</v>
      </c>
      <c r="I46" s="286"/>
      <c r="J46" s="285" t="s">
        <v>572</v>
      </c>
      <c r="K46" s="285" t="s">
        <v>572</v>
      </c>
      <c r="L46" s="286"/>
      <c r="M46" s="297"/>
      <c r="N46" s="286"/>
      <c r="O46" s="297"/>
      <c r="P46" s="297"/>
      <c r="Q46" s="315"/>
      <c r="R46" s="377"/>
      <c r="S46" s="377"/>
      <c r="T46" s="377" t="s">
        <v>572</v>
      </c>
      <c r="U46" s="377" t="s">
        <v>573</v>
      </c>
      <c r="V46" s="377" t="s">
        <v>574</v>
      </c>
    </row>
    <row r="47" spans="1:22" ht="37.5" customHeight="1">
      <c r="A47" s="324" t="s">
        <v>659</v>
      </c>
      <c r="B47" s="285" t="s">
        <v>572</v>
      </c>
      <c r="C47" s="286"/>
      <c r="D47" s="316" t="s">
        <v>638</v>
      </c>
      <c r="E47" s="316" t="s">
        <v>639</v>
      </c>
      <c r="F47" s="285" t="s">
        <v>640</v>
      </c>
      <c r="G47" s="285"/>
      <c r="H47" s="285" t="s">
        <v>572</v>
      </c>
      <c r="I47" s="286"/>
      <c r="J47" s="285" t="s">
        <v>572</v>
      </c>
      <c r="K47" s="285" t="s">
        <v>572</v>
      </c>
      <c r="L47" s="286"/>
      <c r="M47" s="297"/>
      <c r="N47" s="286"/>
      <c r="O47" s="297"/>
      <c r="P47" s="297"/>
      <c r="Q47" s="315"/>
      <c r="R47" s="377"/>
      <c r="S47" s="377"/>
      <c r="T47" s="377" t="s">
        <v>572</v>
      </c>
      <c r="U47" s="377" t="s">
        <v>573</v>
      </c>
      <c r="V47" s="377" t="s">
        <v>574</v>
      </c>
    </row>
    <row r="48" spans="1:22" ht="37.5" customHeight="1">
      <c r="A48" s="324" t="s">
        <v>660</v>
      </c>
      <c r="B48" s="285" t="s">
        <v>572</v>
      </c>
      <c r="C48" s="286"/>
      <c r="D48" s="316" t="s">
        <v>638</v>
      </c>
      <c r="E48" s="316" t="s">
        <v>639</v>
      </c>
      <c r="F48" s="285" t="s">
        <v>640</v>
      </c>
      <c r="G48" s="285"/>
      <c r="H48" s="285" t="s">
        <v>572</v>
      </c>
      <c r="I48" s="286"/>
      <c r="J48" s="285" t="s">
        <v>572</v>
      </c>
      <c r="K48" s="285" t="s">
        <v>572</v>
      </c>
      <c r="L48" s="286"/>
      <c r="M48" s="297"/>
      <c r="N48" s="286"/>
      <c r="O48" s="297"/>
      <c r="P48" s="297"/>
      <c r="Q48" s="315"/>
      <c r="R48" s="377"/>
      <c r="S48" s="377"/>
      <c r="T48" s="377" t="s">
        <v>572</v>
      </c>
      <c r="U48" s="377" t="s">
        <v>573</v>
      </c>
      <c r="V48" s="377" t="s">
        <v>574</v>
      </c>
    </row>
    <row r="49" spans="1:22" ht="37.5" customHeight="1">
      <c r="A49" s="324" t="s">
        <v>661</v>
      </c>
      <c r="B49" s="285" t="s">
        <v>572</v>
      </c>
      <c r="C49" s="286"/>
      <c r="D49" s="316" t="s">
        <v>638</v>
      </c>
      <c r="E49" s="316" t="s">
        <v>639</v>
      </c>
      <c r="F49" s="285" t="s">
        <v>640</v>
      </c>
      <c r="G49" s="285"/>
      <c r="H49" s="285" t="s">
        <v>572</v>
      </c>
      <c r="I49" s="286"/>
      <c r="J49" s="285" t="s">
        <v>572</v>
      </c>
      <c r="K49" s="285" t="s">
        <v>572</v>
      </c>
      <c r="L49" s="286"/>
      <c r="M49" s="297"/>
      <c r="N49" s="286"/>
      <c r="O49" s="297"/>
      <c r="P49" s="297"/>
      <c r="Q49" s="315"/>
      <c r="R49" s="377"/>
      <c r="S49" s="377"/>
      <c r="T49" s="377" t="s">
        <v>572</v>
      </c>
      <c r="U49" s="377" t="s">
        <v>573</v>
      </c>
      <c r="V49" s="377" t="s">
        <v>574</v>
      </c>
    </row>
    <row r="50" spans="1:22" ht="37.5" customHeight="1">
      <c r="A50" s="324" t="s">
        <v>662</v>
      </c>
      <c r="B50" s="285" t="s">
        <v>572</v>
      </c>
      <c r="C50" s="286"/>
      <c r="D50" s="316" t="s">
        <v>638</v>
      </c>
      <c r="E50" s="316" t="s">
        <v>639</v>
      </c>
      <c r="F50" s="285" t="s">
        <v>640</v>
      </c>
      <c r="G50" s="285"/>
      <c r="H50" s="285" t="s">
        <v>572</v>
      </c>
      <c r="I50" s="286"/>
      <c r="J50" s="285" t="s">
        <v>572</v>
      </c>
      <c r="K50" s="285" t="s">
        <v>572</v>
      </c>
      <c r="L50" s="286"/>
      <c r="M50" s="297"/>
      <c r="N50" s="286"/>
      <c r="O50" s="297"/>
      <c r="P50" s="297"/>
      <c r="Q50" s="315"/>
      <c r="R50" s="377"/>
      <c r="S50" s="377"/>
      <c r="T50" s="377" t="s">
        <v>572</v>
      </c>
      <c r="U50" s="377" t="s">
        <v>573</v>
      </c>
      <c r="V50" s="377" t="s">
        <v>574</v>
      </c>
    </row>
    <row r="51" spans="1:22" ht="37.5" customHeight="1">
      <c r="A51" s="324" t="s">
        <v>663</v>
      </c>
      <c r="B51" s="285" t="s">
        <v>572</v>
      </c>
      <c r="C51" s="286"/>
      <c r="D51" s="316" t="s">
        <v>638</v>
      </c>
      <c r="E51" s="316" t="s">
        <v>639</v>
      </c>
      <c r="F51" s="285" t="s">
        <v>640</v>
      </c>
      <c r="G51" s="285"/>
      <c r="H51" s="285" t="s">
        <v>572</v>
      </c>
      <c r="I51" s="286"/>
      <c r="J51" s="285" t="s">
        <v>572</v>
      </c>
      <c r="K51" s="285" t="s">
        <v>572</v>
      </c>
      <c r="L51" s="286"/>
      <c r="M51" s="297"/>
      <c r="N51" s="286"/>
      <c r="O51" s="297"/>
      <c r="P51" s="297"/>
      <c r="Q51" s="315"/>
      <c r="R51" s="377"/>
      <c r="S51" s="377"/>
      <c r="T51" s="377" t="s">
        <v>572</v>
      </c>
      <c r="U51" s="377" t="s">
        <v>573</v>
      </c>
      <c r="V51" s="377" t="s">
        <v>574</v>
      </c>
    </row>
    <row r="52" spans="1:22" ht="37.5" customHeight="1">
      <c r="A52" s="324" t="s">
        <v>664</v>
      </c>
      <c r="B52" s="285" t="s">
        <v>572</v>
      </c>
      <c r="C52" s="286"/>
      <c r="D52" s="316" t="s">
        <v>638</v>
      </c>
      <c r="E52" s="316" t="s">
        <v>639</v>
      </c>
      <c r="F52" s="285" t="s">
        <v>640</v>
      </c>
      <c r="G52" s="285"/>
      <c r="H52" s="285" t="s">
        <v>572</v>
      </c>
      <c r="I52" s="286"/>
      <c r="J52" s="285" t="s">
        <v>572</v>
      </c>
      <c r="K52" s="285" t="s">
        <v>572</v>
      </c>
      <c r="L52" s="286"/>
      <c r="M52" s="297"/>
      <c r="N52" s="286"/>
      <c r="O52" s="297"/>
      <c r="P52" s="297"/>
      <c r="Q52" s="315"/>
      <c r="R52" s="377"/>
      <c r="S52" s="377"/>
      <c r="T52" s="377" t="s">
        <v>572</v>
      </c>
      <c r="U52" s="377" t="s">
        <v>573</v>
      </c>
      <c r="V52" s="377" t="s">
        <v>574</v>
      </c>
    </row>
    <row r="53" spans="1:22" ht="37.5" customHeight="1">
      <c r="A53" s="324" t="s">
        <v>665</v>
      </c>
      <c r="B53" s="285" t="s">
        <v>572</v>
      </c>
      <c r="C53" s="286"/>
      <c r="D53" s="316" t="s">
        <v>638</v>
      </c>
      <c r="E53" s="316" t="s">
        <v>639</v>
      </c>
      <c r="F53" s="285" t="s">
        <v>640</v>
      </c>
      <c r="G53" s="285"/>
      <c r="H53" s="285" t="s">
        <v>572</v>
      </c>
      <c r="I53" s="286"/>
      <c r="J53" s="285" t="s">
        <v>572</v>
      </c>
      <c r="K53" s="285" t="s">
        <v>572</v>
      </c>
      <c r="L53" s="286"/>
      <c r="M53" s="297"/>
      <c r="N53" s="286"/>
      <c r="O53" s="297"/>
      <c r="P53" s="297"/>
      <c r="Q53" s="315"/>
      <c r="R53" s="377"/>
      <c r="S53" s="377"/>
      <c r="T53" s="377" t="s">
        <v>572</v>
      </c>
      <c r="U53" s="377" t="s">
        <v>573</v>
      </c>
      <c r="V53" s="377" t="s">
        <v>574</v>
      </c>
    </row>
  </sheetData>
  <sheetProtection algorithmName="SHA-512" hashValue="EV9Gf9dYpZ6O4PHK+g3oc/k7rJwW7IAR2LJdlhiJcOVZ/48r5WNUPBORpT4LPVinwmc2ayrSz1UyFsMifK2eKg==" saltValue="/HlnxfzwKXBJKuHfkVZrxA==" spinCount="100000" sheet="1" objects="1" scenarios="1"/>
  <mergeCells count="19">
    <mergeCell ref="K22:K24"/>
    <mergeCell ref="P22:P24"/>
    <mergeCell ref="L23:M23"/>
    <mergeCell ref="N23:O23"/>
    <mergeCell ref="F22:F24"/>
    <mergeCell ref="G22:G24"/>
    <mergeCell ref="I22:I24"/>
    <mergeCell ref="J22:J24"/>
    <mergeCell ref="L22:O22"/>
    <mergeCell ref="H22:H24"/>
    <mergeCell ref="A1:D1"/>
    <mergeCell ref="A22:A24"/>
    <mergeCell ref="C22:C24"/>
    <mergeCell ref="D22:D24"/>
    <mergeCell ref="E22:E24"/>
    <mergeCell ref="B22:B24"/>
    <mergeCell ref="B17:C17"/>
    <mergeCell ref="B18:C18"/>
    <mergeCell ref="B19:C19"/>
  </mergeCells>
  <phoneticPr fontId="123"/>
  <conditionalFormatting sqref="G28:G53">
    <cfRule type="cellIs" dxfId="291" priority="333" operator="equal">
      <formula>""</formula>
    </cfRule>
  </conditionalFormatting>
  <conditionalFormatting sqref="D26">
    <cfRule type="expression" dxfId="290" priority="331">
      <formula>OR(D26="製造販売業者名を業許可通りに記入",D26="")</formula>
    </cfRule>
  </conditionalFormatting>
  <conditionalFormatting sqref="E26">
    <cfRule type="cellIs" dxfId="289" priority="329" operator="equal">
      <formula>""</formula>
    </cfRule>
    <cfRule type="cellIs" dxfId="288" priority="330" operator="equal">
      <formula>"製造販売業者住所を業許可通りに記入"</formula>
    </cfRule>
  </conditionalFormatting>
  <conditionalFormatting sqref="F28">
    <cfRule type="expression" dxfId="287" priority="325">
      <formula>OR(F28=$T$6,F28="")</formula>
    </cfRule>
  </conditionalFormatting>
  <conditionalFormatting sqref="D28">
    <cfRule type="expression" dxfId="286" priority="327">
      <formula>OR(D28=$T$4,D28="")</formula>
    </cfRule>
  </conditionalFormatting>
  <conditionalFormatting sqref="E28">
    <cfRule type="expression" dxfId="285" priority="326">
      <formula>OR(E28=$T$5,E28="")</formula>
    </cfRule>
  </conditionalFormatting>
  <conditionalFormatting sqref="H27">
    <cfRule type="cellIs" dxfId="284" priority="307" operator="equal">
      <formula>"回答選択"</formula>
    </cfRule>
    <cfRule type="cellIs" dxfId="283" priority="344" operator="equal">
      <formula>""</formula>
    </cfRule>
  </conditionalFormatting>
  <conditionalFormatting sqref="H26">
    <cfRule type="cellIs" dxfId="282" priority="296" operator="equal">
      <formula>"回答選択"</formula>
    </cfRule>
    <cfRule type="cellIs" dxfId="281" priority="323" operator="equal">
      <formula>""</formula>
    </cfRule>
  </conditionalFormatting>
  <conditionalFormatting sqref="G26">
    <cfRule type="cellIs" dxfId="280" priority="321" operator="equal">
      <formula>""</formula>
    </cfRule>
  </conditionalFormatting>
  <conditionalFormatting sqref="I28:I53">
    <cfRule type="expression" dxfId="279" priority="319">
      <formula>FIND("いいえ(No)",H28)</formula>
    </cfRule>
  </conditionalFormatting>
  <conditionalFormatting sqref="I26">
    <cfRule type="expression" dxfId="278" priority="230">
      <formula>AND(H26="はい(Yes)",I26="")</formula>
    </cfRule>
    <cfRule type="expression" dxfId="277" priority="317">
      <formula>FIND("いいえ(No)",H26)</formula>
    </cfRule>
  </conditionalFormatting>
  <conditionalFormatting sqref="I27">
    <cfRule type="expression" dxfId="276" priority="316">
      <formula>AND(H27="はい(Yes)",I27="")</formula>
    </cfRule>
    <cfRule type="expression" dxfId="275" priority="324">
      <formula>FIND("いいえ(No)",H27)</formula>
    </cfRule>
  </conditionalFormatting>
  <conditionalFormatting sqref="C28:C53">
    <cfRule type="cellIs" dxfId="274" priority="310" operator="equal">
      <formula>""</formula>
    </cfRule>
  </conditionalFormatting>
  <conditionalFormatting sqref="P28:Q53">
    <cfRule type="cellIs" dxfId="273" priority="309" operator="equal">
      <formula>""</formula>
    </cfRule>
  </conditionalFormatting>
  <conditionalFormatting sqref="P26:Q26">
    <cfRule type="cellIs" dxfId="272" priority="308" operator="equal">
      <formula>""</formula>
    </cfRule>
  </conditionalFormatting>
  <conditionalFormatting sqref="P27:Q27">
    <cfRule type="cellIs" dxfId="271" priority="315" operator="equal">
      <formula>""</formula>
    </cfRule>
  </conditionalFormatting>
  <conditionalFormatting sqref="F26">
    <cfRule type="cellIs" dxfId="270" priority="298" operator="equal">
      <formula>"製造販売業許可番号を記入(半角)"</formula>
    </cfRule>
  </conditionalFormatting>
  <conditionalFormatting sqref="H28:H53">
    <cfRule type="cellIs" dxfId="269" priority="293" operator="equal">
      <formula>"回答選択"</formula>
    </cfRule>
    <cfRule type="cellIs" dxfId="268" priority="294" operator="equal">
      <formula>""</formula>
    </cfRule>
  </conditionalFormatting>
  <conditionalFormatting sqref="A26">
    <cfRule type="expression" dxfId="267" priority="289">
      <formula>FIND("はい(Yes)",B26)</formula>
    </cfRule>
  </conditionalFormatting>
  <conditionalFormatting sqref="A28:A53">
    <cfRule type="expression" dxfId="266" priority="288">
      <formula>FIND("はい(Yes)",B28)</formula>
    </cfRule>
  </conditionalFormatting>
  <conditionalFormatting sqref="A27">
    <cfRule type="expression" dxfId="265" priority="291">
      <formula>FIND("はい(Yes)",B27)</formula>
    </cfRule>
  </conditionalFormatting>
  <conditionalFormatting sqref="M26">
    <cfRule type="expression" dxfId="264" priority="269">
      <formula>AND(K26="回答選択",M26="")</formula>
    </cfRule>
    <cfRule type="expression" dxfId="263" priority="270">
      <formula>AND(K26="はい(Yes)",M26="")</formula>
    </cfRule>
    <cfRule type="expression" dxfId="262" priority="271">
      <formula>FIND("いいえ(No)",K26)</formula>
    </cfRule>
  </conditionalFormatting>
  <conditionalFormatting sqref="L28:L53">
    <cfRule type="expression" dxfId="261" priority="266">
      <formula>AND(K28="回答選択",L28="")</formula>
    </cfRule>
    <cfRule type="expression" dxfId="260" priority="267">
      <formula>AND(K28="はい(Yes)",L28="")</formula>
    </cfRule>
    <cfRule type="expression" dxfId="259" priority="268">
      <formula>FIND("いいえ(No)",K28)</formula>
    </cfRule>
  </conditionalFormatting>
  <conditionalFormatting sqref="N26">
    <cfRule type="expression" dxfId="258" priority="260">
      <formula>AND(K26="回答選択",N26="")</formula>
    </cfRule>
    <cfRule type="expression" dxfId="257" priority="261">
      <formula>AND(K26="はい(Yes)",N26="")</formula>
    </cfRule>
    <cfRule type="expression" dxfId="256" priority="262">
      <formula>FIND("いいえ(No)",K26)</formula>
    </cfRule>
  </conditionalFormatting>
  <conditionalFormatting sqref="O26">
    <cfRule type="expression" dxfId="255" priority="257">
      <formula>AND(K26="回答選択",O26="")</formula>
    </cfRule>
    <cfRule type="expression" dxfId="254" priority="258">
      <formula>AND(K26="はい(Yes)",O26="")</formula>
    </cfRule>
    <cfRule type="expression" dxfId="253" priority="259">
      <formula>FIND("いいえ(No)",K26)</formula>
    </cfRule>
  </conditionalFormatting>
  <conditionalFormatting sqref="N28:N53">
    <cfRule type="expression" dxfId="252" priority="254">
      <formula>AND(K28="はい(Yes)",N28="")</formula>
    </cfRule>
    <cfRule type="expression" dxfId="251" priority="255">
      <formula>AND(K28="回答選択",N28="")</formula>
    </cfRule>
    <cfRule type="expression" dxfId="250" priority="256">
      <formula>FIND("いいえ(No)",K28)</formula>
    </cfRule>
  </conditionalFormatting>
  <conditionalFormatting sqref="O28:O53">
    <cfRule type="expression" dxfId="249" priority="251">
      <formula>AND(K28="回答選択",O28="")</formula>
    </cfRule>
    <cfRule type="expression" dxfId="248" priority="252">
      <formula>AND(K28="はい(Yes)",O28="")</formula>
    </cfRule>
    <cfRule type="expression" dxfId="247" priority="253">
      <formula>FIND("いいえ(No)",K28)</formula>
    </cfRule>
  </conditionalFormatting>
  <conditionalFormatting sqref="L27">
    <cfRule type="expression" dxfId="246" priority="249">
      <formula>AND(K27="回答選択",L27="")</formula>
    </cfRule>
    <cfRule type="expression" dxfId="245" priority="250">
      <formula>AND(K27="はい(Yes)",L27="")</formula>
    </cfRule>
    <cfRule type="expression" dxfId="244" priority="287">
      <formula>FIND("いいえ(No)",K27)</formula>
    </cfRule>
  </conditionalFormatting>
  <conditionalFormatting sqref="M27">
    <cfRule type="expression" dxfId="243" priority="245">
      <formula>AND(K27="回答選択",M27="")</formula>
    </cfRule>
    <cfRule type="expression" dxfId="242" priority="247">
      <formula>AND(K27="はい(Yes)",M27="")</formula>
    </cfRule>
    <cfRule type="expression" dxfId="241" priority="248">
      <formula>FIND("いいえ(No)",K27)</formula>
    </cfRule>
  </conditionalFormatting>
  <conditionalFormatting sqref="N27">
    <cfRule type="expression" dxfId="240" priority="242">
      <formula>AND(K27="回答選択",N27="")</formula>
    </cfRule>
    <cfRule type="expression" dxfId="239" priority="243">
      <formula>AND(K27="はい(Yes)",N27="")</formula>
    </cfRule>
    <cfRule type="expression" dxfId="238" priority="244">
      <formula>FIND("いいえ(No)",K27)</formula>
    </cfRule>
  </conditionalFormatting>
  <conditionalFormatting sqref="O27">
    <cfRule type="expression" dxfId="237" priority="239">
      <formula>AND(K27="回答選択",O27="")</formula>
    </cfRule>
    <cfRule type="expression" dxfId="236" priority="240">
      <formula>AND(K27="はい(Yes)",O27="")</formula>
    </cfRule>
    <cfRule type="expression" dxfId="235" priority="241">
      <formula>FIND("いいえ(No)",K27)</formula>
    </cfRule>
  </conditionalFormatting>
  <conditionalFormatting sqref="K26">
    <cfRule type="expression" dxfId="234" priority="236">
      <formula>FIND("回答選択",K26)</formula>
    </cfRule>
  </conditionalFormatting>
  <conditionalFormatting sqref="K28:K53">
    <cfRule type="expression" dxfId="233" priority="235">
      <formula>FIND("回答選択",K28)</formula>
    </cfRule>
  </conditionalFormatting>
  <conditionalFormatting sqref="K27">
    <cfRule type="expression" dxfId="232" priority="292">
      <formula>FIND("回答選択",K27)</formula>
    </cfRule>
  </conditionalFormatting>
  <conditionalFormatting sqref="L26">
    <cfRule type="expression" dxfId="231" priority="231">
      <formula>AND(K26="回答選択",L26="")</formula>
    </cfRule>
    <cfRule type="expression" dxfId="230" priority="232">
      <formula>AND(K26="はい(Yes)",L26="")</formula>
    </cfRule>
    <cfRule type="expression" dxfId="229" priority="233">
      <formula>FIND("いいえ(No)",K26)</formula>
    </cfRule>
  </conditionalFormatting>
  <conditionalFormatting sqref="M28:M53">
    <cfRule type="expression" dxfId="228" priority="2886">
      <formula>AND(K28="回答選択",M28="")</formula>
    </cfRule>
    <cfRule type="expression" dxfId="227" priority="2887">
      <formula>AND(K28="はい(Yes)",M28="")</formula>
    </cfRule>
    <cfRule type="expression" dxfId="226" priority="2888">
      <formula>FIND("いいえ(No)",K28)</formula>
    </cfRule>
  </conditionalFormatting>
  <conditionalFormatting sqref="I28">
    <cfRule type="expression" dxfId="225" priority="186">
      <formula>AND(H28="はい(Yes)",I28="")</formula>
    </cfRule>
  </conditionalFormatting>
  <conditionalFormatting sqref="I29">
    <cfRule type="expression" dxfId="224" priority="185">
      <formula>AND(H29="はい(Yes)",I29="")</formula>
    </cfRule>
  </conditionalFormatting>
  <conditionalFormatting sqref="I30">
    <cfRule type="expression" dxfId="223" priority="184">
      <formula>AND(H30="はい(Yes)",I30="")</formula>
    </cfRule>
  </conditionalFormatting>
  <conditionalFormatting sqref="I31">
    <cfRule type="expression" dxfId="222" priority="183">
      <formula>AND(H31="はい(Yes)",I31="")</formula>
    </cfRule>
  </conditionalFormatting>
  <conditionalFormatting sqref="I32">
    <cfRule type="expression" dxfId="221" priority="182">
      <formula>AND(H32="はい(Yes)",I32="")</formula>
    </cfRule>
  </conditionalFormatting>
  <conditionalFormatting sqref="I33">
    <cfRule type="expression" dxfId="220" priority="181">
      <formula>AND(H33="はい(Yes)",I33="")</formula>
    </cfRule>
  </conditionalFormatting>
  <conditionalFormatting sqref="I34">
    <cfRule type="expression" dxfId="219" priority="180">
      <formula>AND(H34="はい(Yes)",I34="")</formula>
    </cfRule>
  </conditionalFormatting>
  <conditionalFormatting sqref="I35">
    <cfRule type="expression" dxfId="218" priority="179">
      <formula>AND(H35="はい(Yes)",I35="")</formula>
    </cfRule>
  </conditionalFormatting>
  <conditionalFormatting sqref="I36">
    <cfRule type="expression" dxfId="217" priority="178">
      <formula>AND(H36="はい(Yes)",I36="")</formula>
    </cfRule>
  </conditionalFormatting>
  <conditionalFormatting sqref="I37">
    <cfRule type="expression" dxfId="216" priority="173">
      <formula>AND(H37="はい(Yes)",I37="")</formula>
    </cfRule>
  </conditionalFormatting>
  <conditionalFormatting sqref="I38">
    <cfRule type="expression" dxfId="215" priority="172">
      <formula>AND(H38="はい(Yes)",I38="")</formula>
    </cfRule>
  </conditionalFormatting>
  <conditionalFormatting sqref="I39">
    <cfRule type="expression" dxfId="214" priority="171">
      <formula>AND(H39="はい(Yes)",I39="")</formula>
    </cfRule>
  </conditionalFormatting>
  <conditionalFormatting sqref="I40">
    <cfRule type="expression" dxfId="213" priority="170">
      <formula>AND(H40="はい(Yes)",I40="")</formula>
    </cfRule>
  </conditionalFormatting>
  <conditionalFormatting sqref="I41">
    <cfRule type="expression" dxfId="212" priority="169">
      <formula>AND(H41="はい(Yes)",I41="")</formula>
    </cfRule>
  </conditionalFormatting>
  <conditionalFormatting sqref="I42">
    <cfRule type="expression" dxfId="211" priority="168">
      <formula>AND(H42="はい(Yes)",I42="")</formula>
    </cfRule>
  </conditionalFormatting>
  <conditionalFormatting sqref="I43">
    <cfRule type="expression" dxfId="210" priority="167">
      <formula>AND(H43="はい(Yes)",I43="")</formula>
    </cfRule>
  </conditionalFormatting>
  <conditionalFormatting sqref="I44">
    <cfRule type="expression" dxfId="209" priority="166">
      <formula>AND(H44="はい(Yes)",I44="")</formula>
    </cfRule>
  </conditionalFormatting>
  <conditionalFormatting sqref="I45">
    <cfRule type="expression" dxfId="208" priority="165">
      <formula>AND(H45="はい(Yes)",I45="")</formula>
    </cfRule>
  </conditionalFormatting>
  <conditionalFormatting sqref="I46">
    <cfRule type="expression" dxfId="207" priority="164">
      <formula>AND(H46="はい(Yes)",I46="")</formula>
    </cfRule>
  </conditionalFormatting>
  <conditionalFormatting sqref="I47">
    <cfRule type="expression" dxfId="206" priority="163">
      <formula>AND(H47="はい(Yes)",I47="")</formula>
    </cfRule>
  </conditionalFormatting>
  <conditionalFormatting sqref="I48">
    <cfRule type="expression" dxfId="205" priority="162">
      <formula>AND(H48="はい(Yes)",I48="")</formula>
    </cfRule>
  </conditionalFormatting>
  <conditionalFormatting sqref="I49">
    <cfRule type="expression" dxfId="204" priority="161">
      <formula>AND(H49="はい(Yes)",I49="")</formula>
    </cfRule>
  </conditionalFormatting>
  <conditionalFormatting sqref="I50">
    <cfRule type="expression" dxfId="203" priority="160">
      <formula>AND(H50="はい(Yes)",I50="")</formula>
    </cfRule>
  </conditionalFormatting>
  <conditionalFormatting sqref="I51">
    <cfRule type="expression" dxfId="202" priority="159">
      <formula>AND(H51="はい(Yes)",I51="")</formula>
    </cfRule>
  </conditionalFormatting>
  <conditionalFormatting sqref="I52">
    <cfRule type="expression" dxfId="201" priority="158">
      <formula>AND(H52="はい(Yes)",I52="")</formula>
    </cfRule>
  </conditionalFormatting>
  <conditionalFormatting sqref="I53">
    <cfRule type="expression" dxfId="200" priority="157">
      <formula>AND(H53="はい(Yes)",I53="")</formula>
    </cfRule>
  </conditionalFormatting>
  <conditionalFormatting sqref="B19:C19">
    <cfRule type="expression" dxfId="199" priority="88">
      <formula>OR(B19="回答選択",B19="")</formula>
    </cfRule>
  </conditionalFormatting>
  <conditionalFormatting sqref="D19">
    <cfRule type="expression" dxfId="198" priority="83">
      <formula>B19="なし"</formula>
    </cfRule>
    <cfRule type="expression" dxfId="197" priority="87">
      <formula>AND(B19="あり",D19="")</formula>
    </cfRule>
  </conditionalFormatting>
  <conditionalFormatting sqref="E19">
    <cfRule type="expression" dxfId="196" priority="84">
      <formula>B19="なし"</formula>
    </cfRule>
    <cfRule type="expression" dxfId="195" priority="86">
      <formula>B19="あり"</formula>
    </cfRule>
  </conditionalFormatting>
  <conditionalFormatting sqref="G27">
    <cfRule type="expression" dxfId="194" priority="79">
      <formula>G27=""</formula>
    </cfRule>
  </conditionalFormatting>
  <conditionalFormatting sqref="J26">
    <cfRule type="expression" dxfId="193" priority="2889">
      <formula>AND($H$26=$U$26,$J$26=$T$26)</formula>
    </cfRule>
    <cfRule type="expression" dxfId="192" priority="2890">
      <formula>FIND("いいえ(No)",H26)</formula>
    </cfRule>
  </conditionalFormatting>
  <conditionalFormatting sqref="J26">
    <cfRule type="expression" dxfId="191" priority="2891">
      <formula>AND($H$26=$U$26,$J$26="範囲内")</formula>
    </cfRule>
    <cfRule type="expression" dxfId="190" priority="2892">
      <formula>AND($H$26=$U$26,$J$26="範囲外")</formula>
    </cfRule>
  </conditionalFormatting>
  <conditionalFormatting sqref="J27">
    <cfRule type="expression" dxfId="189" priority="2893">
      <formula>AND($H$27=$U$27,$J$27="範囲内")</formula>
    </cfRule>
    <cfRule type="expression" dxfId="188" priority="2894">
      <formula>AND($H$27=$U$27,$J$27="範囲外")</formula>
    </cfRule>
    <cfRule type="expression" dxfId="187" priority="2895">
      <formula>AND($H$27=$U$27,$J$27=$T$27)</formula>
    </cfRule>
    <cfRule type="expression" dxfId="186" priority="2896">
      <formula>FIND("いいえ(No)",H27)</formula>
    </cfRule>
  </conditionalFormatting>
  <conditionalFormatting sqref="J28">
    <cfRule type="expression" dxfId="185" priority="2897">
      <formula>FIND("いいえ(No)",H28)</formula>
    </cfRule>
    <cfRule type="expression" dxfId="184" priority="2898">
      <formula>AND($H$28=$U$28,$J$28="範囲内")</formula>
    </cfRule>
    <cfRule type="expression" dxfId="183" priority="2899">
      <formula>AND($H$28=$U$28,$J$28="範囲外")</formula>
    </cfRule>
    <cfRule type="expression" dxfId="182" priority="2900">
      <formula>AND($H$28=$U$28,$J$28=$T$28)</formula>
    </cfRule>
  </conditionalFormatting>
  <conditionalFormatting sqref="J29">
    <cfRule type="expression" dxfId="181" priority="2901">
      <formula>AND($H$29=$U$29,$J$29="範囲内")</formula>
    </cfRule>
    <cfRule type="expression" dxfId="180" priority="2902">
      <formula>AND($H$29=$U$29,$J$29="範囲外")</formula>
    </cfRule>
    <cfRule type="expression" dxfId="179" priority="2903">
      <formula>AND($H$29=$U$29,$J$29=$T$29)</formula>
    </cfRule>
    <cfRule type="expression" dxfId="178" priority="2904">
      <formula>FIND("いいえ(No)",H29)</formula>
    </cfRule>
  </conditionalFormatting>
  <conditionalFormatting sqref="J30">
    <cfRule type="expression" dxfId="177" priority="2905">
      <formula>AND($H$30=$U$30,$J$30="範囲内")</formula>
    </cfRule>
    <cfRule type="expression" dxfId="176" priority="2906">
      <formula>AND($H$30=$U$30,$J$30="範囲外")</formula>
    </cfRule>
    <cfRule type="expression" dxfId="175" priority="2907">
      <formula>AND($H$30=$U$30,$J$30=$T$30)</formula>
    </cfRule>
    <cfRule type="expression" dxfId="174" priority="2908">
      <formula>FIND("いいえ(No)",H30)</formula>
    </cfRule>
  </conditionalFormatting>
  <conditionalFormatting sqref="J31">
    <cfRule type="expression" dxfId="173" priority="2909">
      <formula>AND($H$31=$U$31,$J$31="範囲内")</formula>
    </cfRule>
    <cfRule type="expression" dxfId="172" priority="2910">
      <formula>AND($H$31=$U$31,$J$31="範囲外")</formula>
    </cfRule>
    <cfRule type="expression" dxfId="171" priority="2911">
      <formula>AND($H$31=$U$31,$J$31=$T$31)</formula>
    </cfRule>
    <cfRule type="expression" dxfId="170" priority="2912">
      <formula>FIND("いいえ(No)",H31)</formula>
    </cfRule>
  </conditionalFormatting>
  <conditionalFormatting sqref="J32">
    <cfRule type="expression" dxfId="169" priority="2913">
      <formula>AND($H$32=$U$32,$J$32="範囲内")</formula>
    </cfRule>
    <cfRule type="expression" dxfId="168" priority="2914">
      <formula>AND($H$32=$U$32,$J$32="範囲外")</formula>
    </cfRule>
    <cfRule type="expression" dxfId="167" priority="2915">
      <formula>AND($H$32=$U$32,$J$32=$T$32)</formula>
    </cfRule>
    <cfRule type="expression" dxfId="166" priority="2916">
      <formula>FIND("いいえ(No)",H32)</formula>
    </cfRule>
  </conditionalFormatting>
  <conditionalFormatting sqref="J33">
    <cfRule type="expression" dxfId="165" priority="2917">
      <formula>AND($H$33=$U$33,$J$33="範囲内")</formula>
    </cfRule>
    <cfRule type="expression" dxfId="164" priority="2918">
      <formula>AND($H$33=$U$33,$J$33="範囲外")</formula>
    </cfRule>
    <cfRule type="expression" dxfId="163" priority="2919">
      <formula>AND($H$33=$U$33,$J$33=$T$33)</formula>
    </cfRule>
    <cfRule type="expression" dxfId="162" priority="2920">
      <formula>FIND("いいえ(No)",H33)</formula>
    </cfRule>
  </conditionalFormatting>
  <conditionalFormatting sqref="J34">
    <cfRule type="expression" dxfId="161" priority="2921">
      <formula>AND($H$34=$U$34,$J$34="範囲内")</formula>
    </cfRule>
    <cfRule type="expression" dxfId="160" priority="2922">
      <formula>AND($H$34=$U$34,$J$34="範囲外")</formula>
    </cfRule>
    <cfRule type="expression" dxfId="159" priority="2923">
      <formula>AND($H$34=$U$34,$J$34=$T$34)</formula>
    </cfRule>
    <cfRule type="expression" dxfId="158" priority="2924">
      <formula>FIND("いいえ(No)",H34)</formula>
    </cfRule>
  </conditionalFormatting>
  <conditionalFormatting sqref="J35">
    <cfRule type="expression" dxfId="157" priority="2925">
      <formula>AND($H$35=$U$35,$J$35="範囲内")</formula>
    </cfRule>
    <cfRule type="expression" dxfId="156" priority="2926">
      <formula>AND($H$35=$U$35,$J$35="範囲外")</formula>
    </cfRule>
    <cfRule type="expression" dxfId="155" priority="2927">
      <formula>AND($H$35=$U$35,$J$35=$T$35)</formula>
    </cfRule>
    <cfRule type="expression" dxfId="154" priority="2928">
      <formula>FIND("いいえ(No)",H35)</formula>
    </cfRule>
  </conditionalFormatting>
  <conditionalFormatting sqref="J36">
    <cfRule type="expression" dxfId="153" priority="2929">
      <formula>AND($H$36=$U$36,$J$36="範囲内")</formula>
    </cfRule>
    <cfRule type="expression" dxfId="152" priority="2930">
      <formula>AND($H$36=$U$36,$J$36="範囲外")</formula>
    </cfRule>
    <cfRule type="expression" dxfId="151" priority="2931">
      <formula>AND($H$36=$U$36,$J$36=$T$36)</formula>
    </cfRule>
    <cfRule type="expression" dxfId="150" priority="2932">
      <formula>FIND("いいえ(No)",H36)</formula>
    </cfRule>
  </conditionalFormatting>
  <conditionalFormatting sqref="J37">
    <cfRule type="expression" dxfId="149" priority="2933">
      <formula>AND($H$37=$U$37,$J$37="範囲内")</formula>
    </cfRule>
    <cfRule type="expression" dxfId="148" priority="2934">
      <formula>AND($H$37=$U$37,$J$37="範囲外")</formula>
    </cfRule>
    <cfRule type="expression" dxfId="147" priority="2935">
      <formula>AND($H$37=$U$37,$J$37=$T$37)</formula>
    </cfRule>
    <cfRule type="expression" dxfId="146" priority="2936">
      <formula>FIND("いいえ(No)",H37)</formula>
    </cfRule>
  </conditionalFormatting>
  <conditionalFormatting sqref="J38">
    <cfRule type="expression" dxfId="145" priority="2937">
      <formula>AND($H$38=$U$38,$J$38="範囲内")</formula>
    </cfRule>
    <cfRule type="expression" dxfId="144" priority="2938">
      <formula>AND($H$38=$U$38,$J$38="範囲外")</formula>
    </cfRule>
    <cfRule type="expression" dxfId="143" priority="2939">
      <formula>AND($H$38=$U$38,$J$38=$T$38)</formula>
    </cfRule>
    <cfRule type="expression" dxfId="142" priority="2940">
      <formula>FIND("いいえ(No)",H38)</formula>
    </cfRule>
  </conditionalFormatting>
  <conditionalFormatting sqref="J39">
    <cfRule type="expression" dxfId="141" priority="2941">
      <formula>AND($H$39=$U$39,$J$39="範囲内")</formula>
    </cfRule>
    <cfRule type="expression" dxfId="140" priority="2942">
      <formula>AND($H$39=$U$39,$J$39="範囲外")</formula>
    </cfRule>
    <cfRule type="expression" dxfId="139" priority="2943">
      <formula>AND($H$39=$U$39,$J$39=$T$39)</formula>
    </cfRule>
    <cfRule type="expression" dxfId="138" priority="2944">
      <formula>FIND("いいえ(No)",H39)</formula>
    </cfRule>
  </conditionalFormatting>
  <conditionalFormatting sqref="J40">
    <cfRule type="expression" dxfId="137" priority="2945">
      <formula>AND($H$40=$U$40,$J$40="範囲内")</formula>
    </cfRule>
    <cfRule type="expression" dxfId="136" priority="2946">
      <formula>AND($H$40=$U$40,$J$40="範囲外")</formula>
    </cfRule>
    <cfRule type="expression" dxfId="135" priority="2947">
      <formula>AND($H$40=$U$40,$J$40=$T$40)</formula>
    </cfRule>
    <cfRule type="expression" dxfId="134" priority="2948">
      <formula>FIND("いいえ(No)",H40)</formula>
    </cfRule>
  </conditionalFormatting>
  <conditionalFormatting sqref="J41">
    <cfRule type="expression" dxfId="133" priority="2949">
      <formula>AND($H$41=$U$41,$J$41="範囲内")</formula>
    </cfRule>
    <cfRule type="expression" dxfId="132" priority="2950">
      <formula>AND($H$41=$U$41,$J$41="範囲外")</formula>
    </cfRule>
    <cfRule type="expression" dxfId="131" priority="2951">
      <formula>AND($H$41=$U$41,$J$41=$T$41)</formula>
    </cfRule>
    <cfRule type="expression" dxfId="130" priority="2952">
      <formula>FIND("いいえ(No)",H41)</formula>
    </cfRule>
  </conditionalFormatting>
  <conditionalFormatting sqref="J42">
    <cfRule type="expression" dxfId="129" priority="2953">
      <formula>AND($H$42=$U$42,$J$42="範囲内")</formula>
    </cfRule>
    <cfRule type="expression" dxfId="128" priority="2954">
      <formula>AND($H$42=$U$42,$J$42="範囲外")</formula>
    </cfRule>
    <cfRule type="expression" dxfId="127" priority="2955">
      <formula>AND($H$42=$U$42,$J$42=$T$42)</formula>
    </cfRule>
    <cfRule type="expression" dxfId="126" priority="2956">
      <formula>FIND("いいえ(No)",H42)</formula>
    </cfRule>
  </conditionalFormatting>
  <conditionalFormatting sqref="J43">
    <cfRule type="expression" dxfId="125" priority="2957">
      <formula>AND($H$43=$U$43,$J$43="範囲内")</formula>
    </cfRule>
    <cfRule type="expression" dxfId="124" priority="2958">
      <formula>AND($H$43=$U$43,$J$43="範囲外")</formula>
    </cfRule>
    <cfRule type="expression" dxfId="123" priority="2959">
      <formula>AND($H$43=$U$43,$J$43=$T$43)</formula>
    </cfRule>
    <cfRule type="expression" dxfId="122" priority="2960">
      <formula>FIND("いいえ(No)",H43)</formula>
    </cfRule>
  </conditionalFormatting>
  <conditionalFormatting sqref="J44">
    <cfRule type="expression" dxfId="121" priority="2961">
      <formula>AND($H$44=$U$44,$J$44="範囲内")</formula>
    </cfRule>
    <cfRule type="expression" dxfId="120" priority="2962">
      <formula>AND($H$44=$U$44,$J$44="範囲外")</formula>
    </cfRule>
    <cfRule type="expression" dxfId="119" priority="2963">
      <formula>AND($H$44=$U$44,$J$44=$T$44)</formula>
    </cfRule>
    <cfRule type="expression" dxfId="118" priority="2964">
      <formula>FIND("いいえ(No)",H44)</formula>
    </cfRule>
  </conditionalFormatting>
  <conditionalFormatting sqref="J45">
    <cfRule type="expression" dxfId="117" priority="2965">
      <formula>AND($H$45=$U$45,$J$45="範囲内")</formula>
    </cfRule>
    <cfRule type="expression" dxfId="116" priority="2966">
      <formula>AND($H$45=$U$45,$J$45="範囲外")</formula>
    </cfRule>
    <cfRule type="expression" dxfId="115" priority="2967">
      <formula>AND($H$45=$U$45,$J$45=$T$45)</formula>
    </cfRule>
    <cfRule type="expression" dxfId="114" priority="2968">
      <formula>FIND("いいえ(No)",H45)</formula>
    </cfRule>
  </conditionalFormatting>
  <conditionalFormatting sqref="J46">
    <cfRule type="expression" dxfId="113" priority="2969">
      <formula>AND($H$46=$U$46,$J$46="範囲内")</formula>
    </cfRule>
    <cfRule type="expression" dxfId="112" priority="2970">
      <formula>AND($H$46=$U$46,$J$46="範囲外")</formula>
    </cfRule>
    <cfRule type="expression" dxfId="111" priority="2971">
      <formula>AND($H$46=$U$46,$J$46=$T$46)</formula>
    </cfRule>
    <cfRule type="expression" dxfId="110" priority="2972">
      <formula>FIND("いいえ(No)",H46)</formula>
    </cfRule>
  </conditionalFormatting>
  <conditionalFormatting sqref="J47">
    <cfRule type="expression" dxfId="109" priority="2973">
      <formula>AND($H$47=$U$47,$J$47="範囲内")</formula>
    </cfRule>
    <cfRule type="expression" dxfId="108" priority="2974">
      <formula>AND($H$47=$U$47,$J$47="範囲外")</formula>
    </cfRule>
    <cfRule type="expression" dxfId="107" priority="2975">
      <formula>AND($H$47=$U$47,$J$47=$T$47)</formula>
    </cfRule>
    <cfRule type="expression" dxfId="106" priority="2976">
      <formula>FIND("いいえ(No)",H47)</formula>
    </cfRule>
  </conditionalFormatting>
  <conditionalFormatting sqref="J48">
    <cfRule type="expression" dxfId="105" priority="2977">
      <formula>AND($H$48=$U$48,$J$48="範囲内")</formula>
    </cfRule>
    <cfRule type="expression" dxfId="104" priority="2978">
      <formula>AND($H$48=$U$48,$J$48="範囲外")</formula>
    </cfRule>
    <cfRule type="expression" dxfId="103" priority="2979">
      <formula>AND($H$48=$U$48,$J$48=$T$48)</formula>
    </cfRule>
    <cfRule type="expression" dxfId="102" priority="2980">
      <formula>FIND("いいえ(No)",H48)</formula>
    </cfRule>
  </conditionalFormatting>
  <conditionalFormatting sqref="J49">
    <cfRule type="expression" dxfId="101" priority="2981">
      <formula>AND($H$49=$U$49,$J$49="範囲内")</formula>
    </cfRule>
    <cfRule type="expression" dxfId="100" priority="2982">
      <formula>AND($H$49=$U$49,$J$49="範囲外")</formula>
    </cfRule>
    <cfRule type="expression" dxfId="99" priority="2983">
      <formula>AND($H$49=$U$49,$J$49=$T$49)</formula>
    </cfRule>
    <cfRule type="expression" dxfId="98" priority="2984">
      <formula>FIND("いいえ(No)",H49)</formula>
    </cfRule>
  </conditionalFormatting>
  <conditionalFormatting sqref="J50">
    <cfRule type="expression" dxfId="97" priority="2985">
      <formula>AND($H$50=$U$50,$J$50="範囲内")</formula>
    </cfRule>
    <cfRule type="expression" dxfId="96" priority="2986">
      <formula>AND($H$50=$U$50,$J$50="範囲外")</formula>
    </cfRule>
    <cfRule type="expression" dxfId="95" priority="2987">
      <formula>AND($H$50=$U$50,$J$50=$T$50)</formula>
    </cfRule>
    <cfRule type="expression" dxfId="94" priority="2988">
      <formula>FIND("いいえ(No)",H50)</formula>
    </cfRule>
  </conditionalFormatting>
  <conditionalFormatting sqref="J51">
    <cfRule type="expression" dxfId="93" priority="2989">
      <formula>AND($H$51=$U$51,$J$51="範囲内")</formula>
    </cfRule>
    <cfRule type="expression" dxfId="92" priority="2990">
      <formula>AND($H$51=$U$51,$J$51="範囲外")</formula>
    </cfRule>
    <cfRule type="expression" dxfId="91" priority="2991">
      <formula>AND($H$51=$U$51,$J$51=$T$51)</formula>
    </cfRule>
    <cfRule type="expression" dxfId="90" priority="2992">
      <formula>FIND("いいえ(No)",H51)</formula>
    </cfRule>
  </conditionalFormatting>
  <conditionalFormatting sqref="J52">
    <cfRule type="expression" dxfId="89" priority="2993">
      <formula>AND($H$52=$U$52,$J$52="範囲内")</formula>
    </cfRule>
    <cfRule type="expression" dxfId="88" priority="2994">
      <formula>AND($H$52=$U$52,$J$52="範囲外")</formula>
    </cfRule>
    <cfRule type="expression" dxfId="87" priority="2995">
      <formula>AND($H$52=$U$52,$J$52=$T$52)</formula>
    </cfRule>
    <cfRule type="expression" dxfId="86" priority="2996">
      <formula>FIND("いいえ(No)",H52)</formula>
    </cfRule>
  </conditionalFormatting>
  <conditionalFormatting sqref="J53">
    <cfRule type="expression" dxfId="85" priority="2997">
      <formula>AND($H$53=$U$53,$J$53="範囲内")</formula>
    </cfRule>
    <cfRule type="expression" dxfId="84" priority="2998">
      <formula>AND($H$53=$U$53,$J$53="範囲外")</formula>
    </cfRule>
    <cfRule type="expression" dxfId="83" priority="2999">
      <formula>AND($H$53=$U$53,$J$53=$T$53)</formula>
    </cfRule>
    <cfRule type="expression" dxfId="82" priority="3000">
      <formula>FIND("いいえ(No)",H53)</formula>
    </cfRule>
  </conditionalFormatting>
  <conditionalFormatting sqref="D29">
    <cfRule type="expression" dxfId="81" priority="75">
      <formula>OR(D29=$T$4,D29="")</formula>
    </cfRule>
  </conditionalFormatting>
  <conditionalFormatting sqref="D30">
    <cfRule type="expression" dxfId="80" priority="74">
      <formula>OR(D30=$T$4,D30="")</formula>
    </cfRule>
  </conditionalFormatting>
  <conditionalFormatting sqref="D31">
    <cfRule type="expression" dxfId="79" priority="73">
      <formula>OR(D31=$T$4,D31="")</formula>
    </cfRule>
  </conditionalFormatting>
  <conditionalFormatting sqref="D32">
    <cfRule type="expression" dxfId="78" priority="72">
      <formula>OR(D32=$T$4,D32="")</formula>
    </cfRule>
  </conditionalFormatting>
  <conditionalFormatting sqref="D33">
    <cfRule type="expression" dxfId="77" priority="71">
      <formula>OR(D33=$T$4,D33="")</formula>
    </cfRule>
  </conditionalFormatting>
  <conditionalFormatting sqref="D34">
    <cfRule type="expression" dxfId="76" priority="70">
      <formula>OR(D34=$T$4,D34="")</formula>
    </cfRule>
  </conditionalFormatting>
  <conditionalFormatting sqref="D35">
    <cfRule type="expression" dxfId="75" priority="69">
      <formula>OR(D35=$T$4,D35="")</formula>
    </cfRule>
  </conditionalFormatting>
  <conditionalFormatting sqref="D36">
    <cfRule type="expression" dxfId="74" priority="68">
      <formula>OR(D36=$T$4,D36="")</formula>
    </cfRule>
  </conditionalFormatting>
  <conditionalFormatting sqref="D37">
    <cfRule type="expression" dxfId="73" priority="67">
      <formula>OR(D37=$T$4,D37="")</formula>
    </cfRule>
  </conditionalFormatting>
  <conditionalFormatting sqref="D38">
    <cfRule type="expression" dxfId="72" priority="66">
      <formula>OR(D38=$T$4,D38="")</formula>
    </cfRule>
  </conditionalFormatting>
  <conditionalFormatting sqref="D39">
    <cfRule type="expression" dxfId="71" priority="65">
      <formula>OR(D39=$T$4,D39="")</formula>
    </cfRule>
  </conditionalFormatting>
  <conditionalFormatting sqref="D40">
    <cfRule type="expression" dxfId="70" priority="64">
      <formula>OR(D40=$T$4,D40="")</formula>
    </cfRule>
  </conditionalFormatting>
  <conditionalFormatting sqref="D41">
    <cfRule type="expression" dxfId="69" priority="63">
      <formula>OR(D41=$T$4,D41="")</formula>
    </cfRule>
  </conditionalFormatting>
  <conditionalFormatting sqref="D42">
    <cfRule type="expression" dxfId="68" priority="62">
      <formula>OR(D42=$T$4,D42="")</formula>
    </cfRule>
  </conditionalFormatting>
  <conditionalFormatting sqref="D43">
    <cfRule type="expression" dxfId="67" priority="61">
      <formula>OR(D43=$T$4,D43="")</formula>
    </cfRule>
  </conditionalFormatting>
  <conditionalFormatting sqref="D44">
    <cfRule type="expression" dxfId="66" priority="60">
      <formula>OR(D44=$T$4,D44="")</formula>
    </cfRule>
  </conditionalFormatting>
  <conditionalFormatting sqref="D45">
    <cfRule type="expression" dxfId="65" priority="59">
      <formula>OR(D45=$T$4,D45="")</formula>
    </cfRule>
  </conditionalFormatting>
  <conditionalFormatting sqref="D46">
    <cfRule type="expression" dxfId="64" priority="58">
      <formula>OR(D46=$T$4,D46="")</formula>
    </cfRule>
  </conditionalFormatting>
  <conditionalFormatting sqref="D47">
    <cfRule type="expression" dxfId="63" priority="57">
      <formula>OR(D47=$T$4,D47="")</formula>
    </cfRule>
  </conditionalFormatting>
  <conditionalFormatting sqref="D48">
    <cfRule type="expression" dxfId="62" priority="56">
      <formula>OR(D48=$T$4,D48="")</formula>
    </cfRule>
  </conditionalFormatting>
  <conditionalFormatting sqref="D49">
    <cfRule type="expression" dxfId="61" priority="55">
      <formula>OR(D49=$T$4,D49="")</formula>
    </cfRule>
  </conditionalFormatting>
  <conditionalFormatting sqref="D50">
    <cfRule type="expression" dxfId="60" priority="54">
      <formula>OR(D50=$T$4,D50="")</formula>
    </cfRule>
  </conditionalFormatting>
  <conditionalFormatting sqref="D51">
    <cfRule type="expression" dxfId="59" priority="53">
      <formula>OR(D51=$T$4,D51="")</formula>
    </cfRule>
  </conditionalFormatting>
  <conditionalFormatting sqref="D52">
    <cfRule type="expression" dxfId="58" priority="52">
      <formula>OR(D52=$T$4,D52="")</formula>
    </cfRule>
  </conditionalFormatting>
  <conditionalFormatting sqref="D53">
    <cfRule type="expression" dxfId="57" priority="51">
      <formula>OR(D53=$T$4,D53="")</formula>
    </cfRule>
  </conditionalFormatting>
  <conditionalFormatting sqref="E29">
    <cfRule type="expression" dxfId="56" priority="50">
      <formula>OR(E29=$T$5,E29="")</formula>
    </cfRule>
  </conditionalFormatting>
  <conditionalFormatting sqref="E30">
    <cfRule type="expression" dxfId="55" priority="49">
      <formula>OR(E30=$T$5,E30="")</formula>
    </cfRule>
  </conditionalFormatting>
  <conditionalFormatting sqref="E31">
    <cfRule type="expression" dxfId="54" priority="48">
      <formula>OR(E31=$T$5,E31="")</formula>
    </cfRule>
  </conditionalFormatting>
  <conditionalFormatting sqref="E32">
    <cfRule type="expression" dxfId="53" priority="47">
      <formula>OR(E32=$T$5,E32="")</formula>
    </cfRule>
  </conditionalFormatting>
  <conditionalFormatting sqref="E33">
    <cfRule type="expression" dxfId="52" priority="46">
      <formula>OR(E33=$T$5,E33="")</formula>
    </cfRule>
  </conditionalFormatting>
  <conditionalFormatting sqref="E34">
    <cfRule type="expression" dxfId="51" priority="45">
      <formula>OR(E34=$T$5,E34="")</formula>
    </cfRule>
  </conditionalFormatting>
  <conditionalFormatting sqref="E35">
    <cfRule type="expression" dxfId="50" priority="44">
      <formula>OR(E35=$T$5,E35="")</formula>
    </cfRule>
  </conditionalFormatting>
  <conditionalFormatting sqref="E36">
    <cfRule type="expression" dxfId="49" priority="43">
      <formula>OR(E36=$T$5,E36="")</formula>
    </cfRule>
  </conditionalFormatting>
  <conditionalFormatting sqref="E37">
    <cfRule type="expression" dxfId="48" priority="42">
      <formula>OR(E37=$T$5,E37="")</formula>
    </cfRule>
  </conditionalFormatting>
  <conditionalFormatting sqref="E38">
    <cfRule type="expression" dxfId="47" priority="41">
      <formula>OR(E38=$T$5,E38="")</formula>
    </cfRule>
  </conditionalFormatting>
  <conditionalFormatting sqref="E39">
    <cfRule type="expression" dxfId="46" priority="40">
      <formula>OR(E39=$T$5,E39="")</formula>
    </cfRule>
  </conditionalFormatting>
  <conditionalFormatting sqref="E40">
    <cfRule type="expression" dxfId="45" priority="39">
      <formula>OR(E40=$T$5,E40="")</formula>
    </cfRule>
  </conditionalFormatting>
  <conditionalFormatting sqref="E41">
    <cfRule type="expression" dxfId="44" priority="38">
      <formula>OR(E41=$T$5,E41="")</formula>
    </cfRule>
  </conditionalFormatting>
  <conditionalFormatting sqref="E42">
    <cfRule type="expression" dxfId="43" priority="37">
      <formula>OR(E42=$T$5,E42="")</formula>
    </cfRule>
  </conditionalFormatting>
  <conditionalFormatting sqref="E43">
    <cfRule type="expression" dxfId="42" priority="36">
      <formula>OR(E43=$T$5,E43="")</formula>
    </cfRule>
  </conditionalFormatting>
  <conditionalFormatting sqref="E44">
    <cfRule type="expression" dxfId="41" priority="35">
      <formula>OR(E44=$T$5,E44="")</formula>
    </cfRule>
  </conditionalFormatting>
  <conditionalFormatting sqref="E45">
    <cfRule type="expression" dxfId="40" priority="34">
      <formula>OR(E45=$T$5,E45="")</formula>
    </cfRule>
  </conditionalFormatting>
  <conditionalFormatting sqref="E46">
    <cfRule type="expression" dxfId="39" priority="33">
      <formula>OR(E46=$T$5,E46="")</formula>
    </cfRule>
  </conditionalFormatting>
  <conditionalFormatting sqref="E47">
    <cfRule type="expression" dxfId="38" priority="32">
      <formula>OR(E47=$T$5,E47="")</formula>
    </cfRule>
  </conditionalFormatting>
  <conditionalFormatting sqref="E48">
    <cfRule type="expression" dxfId="37" priority="31">
      <formula>OR(E48=$T$5,E48="")</formula>
    </cfRule>
  </conditionalFormatting>
  <conditionalFormatting sqref="E49">
    <cfRule type="expression" dxfId="36" priority="30">
      <formula>OR(E49=$T$5,E49="")</formula>
    </cfRule>
  </conditionalFormatting>
  <conditionalFormatting sqref="E50">
    <cfRule type="expression" dxfId="35" priority="29">
      <formula>OR(E50=$T$5,E50="")</formula>
    </cfRule>
  </conditionalFormatting>
  <conditionalFormatting sqref="E51">
    <cfRule type="expression" dxfId="34" priority="28">
      <formula>OR(E51=$T$5,E51="")</formula>
    </cfRule>
  </conditionalFormatting>
  <conditionalFormatting sqref="E52">
    <cfRule type="expression" dxfId="33" priority="27">
      <formula>OR(E52=$T$5,E52="")</formula>
    </cfRule>
  </conditionalFormatting>
  <conditionalFormatting sqref="E53">
    <cfRule type="expression" dxfId="32" priority="26">
      <formula>OR(E53=$T$5,E53="")</formula>
    </cfRule>
  </conditionalFormatting>
  <conditionalFormatting sqref="F29">
    <cfRule type="expression" dxfId="31" priority="25">
      <formula>OR(F29=$T$6,F29="")</formula>
    </cfRule>
  </conditionalFormatting>
  <conditionalFormatting sqref="F30">
    <cfRule type="expression" dxfId="30" priority="24">
      <formula>OR(F30=$T$6,F30="")</formula>
    </cfRule>
  </conditionalFormatting>
  <conditionalFormatting sqref="F31">
    <cfRule type="expression" dxfId="29" priority="23">
      <formula>OR(F31=$T$6,F31="")</formula>
    </cfRule>
  </conditionalFormatting>
  <conditionalFormatting sqref="F32">
    <cfRule type="expression" dxfId="28" priority="22">
      <formula>OR(F32=$T$6,F32="")</formula>
    </cfRule>
  </conditionalFormatting>
  <conditionalFormatting sqref="F33">
    <cfRule type="expression" dxfId="27" priority="21">
      <formula>OR(F33=$T$6,F33="")</formula>
    </cfRule>
  </conditionalFormatting>
  <conditionalFormatting sqref="F34">
    <cfRule type="expression" dxfId="26" priority="20">
      <formula>OR(F34=$T$6,F34="")</formula>
    </cfRule>
  </conditionalFormatting>
  <conditionalFormatting sqref="F35">
    <cfRule type="expression" dxfId="25" priority="19">
      <formula>OR(F35=$T$6,F35="")</formula>
    </cfRule>
  </conditionalFormatting>
  <conditionalFormatting sqref="F36">
    <cfRule type="expression" dxfId="24" priority="18">
      <formula>OR(F36=$T$6,F36="")</formula>
    </cfRule>
  </conditionalFormatting>
  <conditionalFormatting sqref="F37">
    <cfRule type="expression" dxfId="23" priority="17">
      <formula>OR(F37=$T$6,F37="")</formula>
    </cfRule>
  </conditionalFormatting>
  <conditionalFormatting sqref="F38">
    <cfRule type="expression" dxfId="22" priority="16">
      <formula>OR(F38=$T$6,F38="")</formula>
    </cfRule>
  </conditionalFormatting>
  <conditionalFormatting sqref="F39">
    <cfRule type="expression" dxfId="21" priority="15">
      <formula>OR(F39=$T$6,F39="")</formula>
    </cfRule>
  </conditionalFormatting>
  <conditionalFormatting sqref="F40">
    <cfRule type="expression" dxfId="20" priority="14">
      <formula>OR(F40=$T$6,F40="")</formula>
    </cfRule>
  </conditionalFormatting>
  <conditionalFormatting sqref="F41">
    <cfRule type="expression" dxfId="19" priority="13">
      <formula>OR(F41=$T$6,F41="")</formula>
    </cfRule>
  </conditionalFormatting>
  <conditionalFormatting sqref="F42">
    <cfRule type="expression" dxfId="18" priority="12">
      <formula>OR(F42=$T$6,F42="")</formula>
    </cfRule>
  </conditionalFormatting>
  <conditionalFormatting sqref="F43">
    <cfRule type="expression" dxfId="17" priority="11">
      <formula>OR(F43=$T$6,F43="")</formula>
    </cfRule>
  </conditionalFormatting>
  <conditionalFormatting sqref="F44">
    <cfRule type="expression" dxfId="16" priority="10">
      <formula>OR(F44=$T$6,F44="")</formula>
    </cfRule>
  </conditionalFormatting>
  <conditionalFormatting sqref="F45">
    <cfRule type="expression" dxfId="15" priority="9">
      <formula>OR(F45=$T$6,F45="")</formula>
    </cfRule>
  </conditionalFormatting>
  <conditionalFormatting sqref="F46">
    <cfRule type="expression" dxfId="14" priority="8">
      <formula>OR(F46=$T$6,F46="")</formula>
    </cfRule>
  </conditionalFormatting>
  <conditionalFormatting sqref="F47">
    <cfRule type="expression" dxfId="13" priority="7">
      <formula>OR(F47=$T$6,F47="")</formula>
    </cfRule>
  </conditionalFormatting>
  <conditionalFormatting sqref="F48">
    <cfRule type="expression" dxfId="12" priority="6">
      <formula>OR(F48=$T$6,F48="")</formula>
    </cfRule>
  </conditionalFormatting>
  <conditionalFormatting sqref="F49">
    <cfRule type="expression" dxfId="11" priority="5">
      <formula>OR(F49=$T$6,F49="")</formula>
    </cfRule>
  </conditionalFormatting>
  <conditionalFormatting sqref="F50">
    <cfRule type="expression" dxfId="10" priority="4">
      <formula>OR(F50=$T$6,F50="")</formula>
    </cfRule>
  </conditionalFormatting>
  <conditionalFormatting sqref="F51">
    <cfRule type="expression" dxfId="9" priority="3">
      <formula>OR(F51=$T$6,F51="")</formula>
    </cfRule>
  </conditionalFormatting>
  <conditionalFormatting sqref="F52">
    <cfRule type="expression" dxfId="8" priority="2">
      <formula>OR(F52=$T$6,F52="")</formula>
    </cfRule>
  </conditionalFormatting>
  <conditionalFormatting sqref="F53">
    <cfRule type="expression" dxfId="7" priority="1">
      <formula>OR(F53=$T$6,F53="")</formula>
    </cfRule>
  </conditionalFormatting>
  <dataValidations count="13">
    <dataValidation type="list" allowBlank="1" showInputMessage="1" showErrorMessage="1" sqref="J25" xr:uid="{00000000-0002-0000-0700-000000000000}">
      <formula1>"範囲内,範囲外"</formula1>
    </dataValidation>
    <dataValidation type="list" allowBlank="1" showInputMessage="1" showErrorMessage="1" sqref="B18 H25" xr:uid="{00000000-0002-0000-0700-000001000000}">
      <formula1>#REF!</formula1>
    </dataValidation>
    <dataValidation type="list" allowBlank="1" showInputMessage="1" showErrorMessage="1" sqref="K26" xr:uid="{00000000-0002-0000-0700-000002000000}">
      <formula1>$T$26:$V$26</formula1>
    </dataValidation>
    <dataValidation type="list" allowBlank="1" showInputMessage="1" showErrorMessage="1" sqref="K27" xr:uid="{00000000-0002-0000-0700-000003000000}">
      <formula1>$T$27:$V$27</formula1>
    </dataValidation>
    <dataValidation type="list" allowBlank="1" showInputMessage="1" showErrorMessage="1" sqref="K28" xr:uid="{00000000-0002-0000-0700-000004000000}">
      <formula1>$T$28:$V$28</formula1>
    </dataValidation>
    <dataValidation type="list" allowBlank="1" showInputMessage="1" showErrorMessage="1" sqref="K29" xr:uid="{00000000-0002-0000-0700-000005000000}">
      <formula1>$T$29:$V$29</formula1>
    </dataValidation>
    <dataValidation type="list" allowBlank="1" showInputMessage="1" showErrorMessage="1" sqref="K30:K53" xr:uid="{00000000-0002-0000-0700-000006000000}">
      <formula1>$T$30:$V$30</formula1>
    </dataValidation>
    <dataValidation type="list" allowBlank="1" showInputMessage="1" showErrorMessage="1" sqref="C28:C53" xr:uid="{00000000-0002-0000-0700-000007000000}">
      <formula1>$T$18:$AL$18</formula1>
    </dataValidation>
    <dataValidation type="list" allowBlank="1" showInputMessage="1" showErrorMessage="1" sqref="J26:J53" xr:uid="{00000000-0002-0000-0700-000008000000}">
      <formula1>$T$24:$W$24</formula1>
    </dataValidation>
    <dataValidation type="list" allowBlank="1" showInputMessage="1" showErrorMessage="1" sqref="H26:H53" xr:uid="{00000000-0002-0000-0700-000009000000}">
      <formula1>$T$22:$V$22</formula1>
    </dataValidation>
    <dataValidation type="list" allowBlank="1" showInputMessage="1" showErrorMessage="1" sqref="B26:B53" xr:uid="{00000000-0002-0000-0700-00000A000000}">
      <formula1>$T$17:$V$17</formula1>
    </dataValidation>
    <dataValidation type="list" allowBlank="1" showInputMessage="1" showErrorMessage="1" sqref="B19:C19" xr:uid="{00000000-0002-0000-0700-00000B000000}">
      <formula1>$X$17:$Z$17</formula1>
    </dataValidation>
    <dataValidation type="list" allowBlank="1" showInputMessage="1" showErrorMessage="1" sqref="K25" xr:uid="{D4AE4285-9236-4342-BA08-4AE679A69097}">
      <formula1>$T$25:$V$25</formula1>
    </dataValidation>
  </dataValidations>
  <pageMargins left="0.70866141732283472" right="0.70866141732283472" top="0.74803149606299213" bottom="0.74803149606299213" header="0.31496062992125984" footer="0.31496062992125984"/>
  <pageSetup paperSize="9" scale="48" fitToHeight="0" orientation="landscape" r:id="rId1"/>
  <headerFooter>
    <oddFooter>&amp;L&amp;"Meiryo UI,標準"&amp;9JMDF8701J Rev.1&amp;R&amp;"Meiryo UI,標準"&amp;9製造所情報</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78" id="{6C92291C-BFB5-4903-8B79-9D6DDB8B89E4}">
            <xm:f>お客様情報!$C$4="製造販売業者"</xm:f>
            <x14:dxf>
              <fill>
                <patternFill>
                  <bgColor theme="0" tint="-0.24994659260841701"/>
                </patternFill>
              </fill>
            </x14:dxf>
          </x14:cfRule>
          <xm:sqref>A27 L27:Q27 C27:I27</xm:sqref>
        </x14:conditionalFormatting>
        <x14:conditionalFormatting xmlns:xm="http://schemas.microsoft.com/office/excel/2006/main">
          <x14:cfRule type="expression" priority="219" id="{1F24C063-89FA-4769-A113-DA75A34BF736}">
            <xm:f>お客様情報!$C$4="製造販売業者"</xm:f>
            <x14:dxf>
              <fill>
                <patternFill>
                  <bgColor theme="0" tint="-0.24994659260841701"/>
                </patternFill>
              </fill>
            </x14:dxf>
          </x14:cfRule>
          <xm:sqref>J27:K27</xm:sqref>
        </x14:conditionalFormatting>
        <x14:conditionalFormatting xmlns:xm="http://schemas.microsoft.com/office/excel/2006/main">
          <x14:cfRule type="expression" priority="290" id="{4485E531-D783-4D8A-B468-4F785A57E0E5}">
            <xm:f>お客様情報!$C$4="製造販売業者"</xm:f>
            <x14:dxf>
              <fill>
                <patternFill>
                  <bgColor theme="0" tint="-0.24994659260841701"/>
                </patternFill>
              </fill>
            </x14:dxf>
          </x14:cfRule>
          <xm:sqref>B27</xm:sqref>
        </x14:conditionalFormatting>
        <x14:conditionalFormatting xmlns:xm="http://schemas.microsoft.com/office/excel/2006/main">
          <x14:cfRule type="expression" priority="81" id="{9CA6998F-36FB-4A39-BB2B-7E20FBA9B895}">
            <xm:f>AND(お客様情報!$C$4="選任製造販売業者",D27="選任製造販売業者である場合、ご記入下さい")</xm:f>
            <x14:dxf>
              <fill>
                <patternFill>
                  <bgColor rgb="FFFFFF00"/>
                </patternFill>
              </fill>
            </x14:dxf>
          </x14:cfRule>
          <x14:cfRule type="expression" priority="82" id="{9C78F22E-E245-422F-9448-A3E57861ADCC}">
            <xm:f>AND(お客様情報!$C$4="選任製造販売業者",D27="")</xm:f>
            <x14:dxf>
              <fill>
                <patternFill>
                  <bgColor rgb="FFFFFF00"/>
                </patternFill>
              </fill>
            </x14:dxf>
          </x14:cfRule>
          <xm:sqref>D27</xm:sqref>
        </x14:conditionalFormatting>
        <x14:conditionalFormatting xmlns:xm="http://schemas.microsoft.com/office/excel/2006/main">
          <x14:cfRule type="expression" priority="80" id="{D9556C0B-E507-4FAC-9C14-ACE1D864DCD1}">
            <xm:f>AND(お客様情報!$C$4="選任製造販売業者",E27="選任製造販売業者である場合、ご記入下さい")</xm:f>
            <x14:dxf>
              <fill>
                <patternFill>
                  <bgColor rgb="FFFFFF00"/>
                </patternFill>
              </fill>
            </x14:dxf>
          </x14:cfRule>
          <x14:cfRule type="expression" priority="238" id="{499E52EF-A856-4329-BE26-20EB3D3EEBC2}">
            <xm:f>AND(お客様情報!$C$4="選任製造販売業者",E27="")</xm:f>
            <x14:dxf>
              <fill>
                <patternFill>
                  <bgColor rgb="FFFFFF00"/>
                </patternFill>
              </fill>
            </x14:dxf>
          </x14:cfRule>
          <xm:sqref>E27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00"/>
  </sheetPr>
  <dimension ref="A1:J15"/>
  <sheetViews>
    <sheetView view="pageBreakPreview" zoomScaleNormal="100" zoomScaleSheetLayoutView="100" workbookViewId="0">
      <selection activeCell="C5" sqref="C5"/>
    </sheetView>
  </sheetViews>
  <sheetFormatPr defaultRowHeight="13.5"/>
  <cols>
    <col min="1" max="1" width="5.875" customWidth="1"/>
    <col min="2" max="2" width="26" customWidth="1"/>
    <col min="3" max="3" width="25.125" customWidth="1"/>
    <col min="4" max="4" width="60" customWidth="1"/>
  </cols>
  <sheetData>
    <row r="1" spans="1:10" ht="16.5" customHeight="1">
      <c r="A1" s="746" t="s">
        <v>666</v>
      </c>
      <c r="B1" s="746"/>
      <c r="C1" s="746"/>
      <c r="D1" s="746"/>
      <c r="E1" s="7"/>
      <c r="F1" s="7"/>
      <c r="G1" s="7"/>
      <c r="H1" s="7"/>
      <c r="I1" s="7"/>
      <c r="J1" s="7"/>
    </row>
    <row r="2" spans="1:10" ht="24.75" customHeight="1" thickBot="1">
      <c r="A2" s="747" t="s">
        <v>667</v>
      </c>
      <c r="B2" s="747"/>
      <c r="C2" s="747"/>
      <c r="D2" s="747"/>
      <c r="E2" s="8"/>
      <c r="F2" s="8"/>
      <c r="G2" s="8"/>
      <c r="H2" s="8"/>
      <c r="I2" s="8"/>
      <c r="J2" s="8"/>
    </row>
    <row r="3" spans="1:10" ht="21" customHeight="1" thickBot="1">
      <c r="A3" s="748"/>
      <c r="B3" s="748"/>
      <c r="C3" s="748"/>
      <c r="D3" s="748"/>
      <c r="E3" s="197"/>
    </row>
    <row r="4" spans="1:10" ht="42.75" customHeight="1" thickBot="1">
      <c r="A4" s="162" t="s">
        <v>668</v>
      </c>
      <c r="B4" s="163" t="s">
        <v>669</v>
      </c>
      <c r="C4" s="163" t="s">
        <v>670</v>
      </c>
      <c r="D4" s="163" t="s">
        <v>671</v>
      </c>
    </row>
    <row r="5" spans="1:10" ht="42.75" customHeight="1" thickBot="1">
      <c r="A5" s="308">
        <v>1</v>
      </c>
      <c r="B5" s="223"/>
      <c r="C5" s="224"/>
      <c r="D5" s="224"/>
    </row>
    <row r="6" spans="1:10" ht="42.75" customHeight="1" thickBot="1">
      <c r="A6" s="308">
        <v>2</v>
      </c>
      <c r="B6" s="223"/>
      <c r="C6" s="224"/>
      <c r="D6" s="224"/>
    </row>
    <row r="7" spans="1:10" ht="42.75" customHeight="1" thickBot="1">
      <c r="A7" s="308">
        <v>3</v>
      </c>
      <c r="B7" s="225"/>
      <c r="C7" s="225"/>
      <c r="D7" s="224"/>
    </row>
    <row r="8" spans="1:10" ht="42.75" customHeight="1" thickBot="1">
      <c r="A8" s="308">
        <v>4</v>
      </c>
      <c r="B8" s="226"/>
      <c r="C8" s="227"/>
      <c r="D8" s="224"/>
    </row>
    <row r="9" spans="1:10" ht="42.75" customHeight="1" thickBot="1">
      <c r="A9" s="309">
        <v>5</v>
      </c>
      <c r="B9" s="228"/>
      <c r="C9" s="228"/>
      <c r="D9" s="225"/>
    </row>
    <row r="10" spans="1:10" ht="42.75" customHeight="1" thickBot="1">
      <c r="A10" s="309">
        <v>6</v>
      </c>
      <c r="B10" s="228"/>
      <c r="C10" s="228"/>
      <c r="D10" s="225"/>
    </row>
    <row r="11" spans="1:10" ht="42.75" customHeight="1" thickBot="1">
      <c r="A11" s="309">
        <v>7</v>
      </c>
      <c r="B11" s="228"/>
      <c r="C11" s="228"/>
      <c r="D11" s="225"/>
    </row>
    <row r="12" spans="1:10" ht="14.25" thickBot="1">
      <c r="A12" s="347" t="s">
        <v>672</v>
      </c>
      <c r="B12" s="348" t="s">
        <v>673</v>
      </c>
      <c r="C12" s="348"/>
      <c r="D12" s="348" t="s">
        <v>674</v>
      </c>
    </row>
    <row r="13" spans="1:10" ht="15.75">
      <c r="A13" s="198" t="s">
        <v>675</v>
      </c>
    </row>
    <row r="14" spans="1:10">
      <c r="A14" s="10"/>
    </row>
    <row r="15" spans="1:10" ht="15">
      <c r="A15" s="9"/>
    </row>
  </sheetData>
  <mergeCells count="3">
    <mergeCell ref="A1:D1"/>
    <mergeCell ref="A2:D2"/>
    <mergeCell ref="A3:D3"/>
  </mergeCells>
  <phoneticPr fontId="2"/>
  <pageMargins left="0.51181102362204722" right="0.51181102362204722" top="0.35433070866141736" bottom="0.43307086614173229" header="0.19685039370078741" footer="0.19685039370078741"/>
  <pageSetup paperSize="9" fitToHeight="0" orientation="landscape" r:id="rId1"/>
  <headerFooter alignWithMargins="0">
    <oddFooter>&amp;L&amp;"Tahoma,標準"&amp;9JMDF8701J Rev.1&amp;R&amp;"Meiryo UI,標準"&amp;10別紙1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00"/>
  </sheetPr>
  <dimension ref="A1:K15"/>
  <sheetViews>
    <sheetView view="pageBreakPreview" zoomScaleNormal="100" zoomScaleSheetLayoutView="100" workbookViewId="0">
      <selection activeCell="A6" sqref="A6"/>
    </sheetView>
  </sheetViews>
  <sheetFormatPr defaultRowHeight="13.5"/>
  <cols>
    <col min="1" max="1" width="28.375" customWidth="1"/>
    <col min="2" max="2" width="19.125" customWidth="1"/>
    <col min="3" max="3" width="23.75" customWidth="1"/>
    <col min="4" max="5" width="33" customWidth="1"/>
    <col min="6" max="6" width="24.125" customWidth="1"/>
  </cols>
  <sheetData>
    <row r="1" spans="1:11" ht="16.5" customHeight="1">
      <c r="A1" s="746" t="s">
        <v>676</v>
      </c>
      <c r="B1" s="746"/>
      <c r="C1" s="746"/>
      <c r="D1" s="746"/>
      <c r="E1" s="746"/>
      <c r="F1" s="746"/>
      <c r="G1" s="7"/>
      <c r="H1" s="7"/>
      <c r="I1" s="7"/>
      <c r="J1" s="7"/>
      <c r="K1" s="7"/>
    </row>
    <row r="2" spans="1:11" ht="16.5" customHeight="1">
      <c r="A2" s="194" t="s">
        <v>667</v>
      </c>
      <c r="B2" s="194"/>
      <c r="C2" s="164"/>
      <c r="D2" s="164"/>
      <c r="E2" s="164"/>
      <c r="F2" s="164"/>
      <c r="G2" s="7"/>
      <c r="H2" s="7"/>
      <c r="I2" s="7"/>
      <c r="J2" s="7"/>
      <c r="K2" s="7"/>
    </row>
    <row r="3" spans="1:11" ht="16.5" customHeight="1" thickBot="1">
      <c r="A3" s="11"/>
      <c r="B3" s="11"/>
    </row>
    <row r="4" spans="1:11">
      <c r="A4" s="749" t="s">
        <v>677</v>
      </c>
      <c r="B4" s="749" t="s">
        <v>669</v>
      </c>
      <c r="C4" s="178" t="s">
        <v>678</v>
      </c>
      <c r="D4" s="749" t="s">
        <v>679</v>
      </c>
      <c r="E4" s="749" t="s">
        <v>680</v>
      </c>
      <c r="F4" s="749" t="s">
        <v>681</v>
      </c>
    </row>
    <row r="5" spans="1:11" ht="14.25" thickBot="1">
      <c r="A5" s="750"/>
      <c r="B5" s="750"/>
      <c r="C5" s="179" t="s">
        <v>682</v>
      </c>
      <c r="D5" s="750"/>
      <c r="E5" s="750"/>
      <c r="F5" s="750"/>
    </row>
    <row r="6" spans="1:11" ht="41.25" customHeight="1" thickBot="1">
      <c r="A6" s="413"/>
      <c r="B6" s="414"/>
      <c r="C6" s="414"/>
      <c r="D6" s="414"/>
      <c r="E6" s="414"/>
      <c r="F6" s="414"/>
    </row>
    <row r="7" spans="1:11" ht="41.25" customHeight="1" thickBot="1">
      <c r="A7" s="413"/>
      <c r="B7" s="414"/>
      <c r="C7" s="414"/>
      <c r="D7" s="414"/>
      <c r="E7" s="414"/>
      <c r="F7" s="414"/>
    </row>
    <row r="8" spans="1:11" ht="41.25" customHeight="1" thickBot="1">
      <c r="A8" s="413"/>
      <c r="B8" s="414"/>
      <c r="C8" s="414"/>
      <c r="D8" s="414"/>
      <c r="E8" s="414"/>
      <c r="F8" s="414"/>
    </row>
    <row r="9" spans="1:11" ht="41.25" customHeight="1" thickBot="1">
      <c r="A9" s="413"/>
      <c r="B9" s="414"/>
      <c r="C9" s="414"/>
      <c r="D9" s="414"/>
      <c r="E9" s="414"/>
      <c r="F9" s="414"/>
    </row>
    <row r="10" spans="1:11" ht="41.25" customHeight="1" thickBot="1">
      <c r="A10" s="413"/>
      <c r="B10" s="414"/>
      <c r="C10" s="414"/>
      <c r="D10" s="414"/>
      <c r="E10" s="414"/>
      <c r="F10" s="414"/>
    </row>
    <row r="11" spans="1:11" ht="84.75" customHeight="1" thickBot="1">
      <c r="A11" s="409" t="s">
        <v>683</v>
      </c>
      <c r="B11" s="410" t="s">
        <v>684</v>
      </c>
      <c r="C11" s="411" t="s">
        <v>685</v>
      </c>
      <c r="D11" s="411" t="s">
        <v>686</v>
      </c>
      <c r="E11" s="411" t="s">
        <v>687</v>
      </c>
      <c r="F11" s="411" t="s">
        <v>688</v>
      </c>
    </row>
    <row r="12" spans="1:11" ht="71.25" customHeight="1" thickBot="1">
      <c r="A12" s="412" t="s">
        <v>465</v>
      </c>
      <c r="B12" s="411" t="s">
        <v>465</v>
      </c>
      <c r="C12" s="411" t="s">
        <v>689</v>
      </c>
      <c r="D12" s="411" t="s">
        <v>690</v>
      </c>
      <c r="E12" s="411" t="s">
        <v>691</v>
      </c>
      <c r="F12" s="411" t="s">
        <v>688</v>
      </c>
    </row>
    <row r="13" spans="1:11" ht="15.75">
      <c r="A13" s="198" t="s">
        <v>675</v>
      </c>
      <c r="B13" s="10"/>
    </row>
    <row r="14" spans="1:11">
      <c r="A14" s="10"/>
      <c r="B14" s="10"/>
    </row>
    <row r="15" spans="1:11" ht="15">
      <c r="A15" s="9"/>
      <c r="B15" s="9"/>
    </row>
  </sheetData>
  <mergeCells count="6">
    <mergeCell ref="F4:F5"/>
    <mergeCell ref="D4:D5"/>
    <mergeCell ref="E4:E5"/>
    <mergeCell ref="A1:F1"/>
    <mergeCell ref="B4:B5"/>
    <mergeCell ref="A4:A5"/>
  </mergeCells>
  <phoneticPr fontId="2"/>
  <pageMargins left="0.51181102362204722" right="0.51181102362204722" top="0.35433070866141736" bottom="0.43307086614173229" header="0.19685039370078741" footer="0.19685039370078741"/>
  <pageSetup paperSize="9" scale="83" fitToHeight="0" orientation="landscape" r:id="rId1"/>
  <headerFooter alignWithMargins="0">
    <oddFooter>&amp;L&amp;"Tahoma,標準"&amp;9JMDF8701J Rev.1&amp;R&amp;"Meiryo UI,標準"&amp;9別紙2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FFFF00"/>
  </sheetPr>
  <dimension ref="A1:F21"/>
  <sheetViews>
    <sheetView view="pageBreakPreview" zoomScaleNormal="100" zoomScaleSheetLayoutView="100" workbookViewId="0">
      <selection activeCell="H19" sqref="H19"/>
    </sheetView>
  </sheetViews>
  <sheetFormatPr defaultRowHeight="13.5"/>
  <cols>
    <col min="1" max="1" width="5" customWidth="1"/>
    <col min="2" max="2" width="31.125" customWidth="1"/>
    <col min="3" max="3" width="9.625" customWidth="1"/>
    <col min="4" max="4" width="10.375" customWidth="1"/>
    <col min="5" max="5" width="31.75" customWidth="1"/>
    <col min="6" max="6" width="24.625" customWidth="1"/>
  </cols>
  <sheetData>
    <row r="1" spans="1:6" ht="16.5">
      <c r="A1" s="751" t="s">
        <v>692</v>
      </c>
      <c r="B1" s="751"/>
      <c r="C1" s="751"/>
      <c r="D1" s="751"/>
      <c r="E1" s="751"/>
      <c r="F1" s="751"/>
    </row>
    <row r="2" spans="1:6" ht="14.25">
      <c r="A2" s="752" t="s">
        <v>693</v>
      </c>
      <c r="B2" s="752"/>
      <c r="C2" s="752"/>
      <c r="D2" s="752"/>
      <c r="E2" s="752"/>
      <c r="F2" s="752"/>
    </row>
    <row r="3" spans="1:6">
      <c r="A3" s="12"/>
    </row>
    <row r="4" spans="1:6" ht="15.75">
      <c r="A4" s="753" t="s">
        <v>694</v>
      </c>
      <c r="B4" s="753"/>
      <c r="C4" s="216"/>
      <c r="D4" s="215"/>
      <c r="F4" s="215"/>
    </row>
    <row r="5" spans="1:6" ht="15.75">
      <c r="A5" s="13"/>
      <c r="C5" s="217"/>
      <c r="D5" s="754"/>
      <c r="E5" s="754"/>
      <c r="F5" s="754"/>
    </row>
    <row r="6" spans="1:6" ht="15.75" customHeight="1" thickBot="1">
      <c r="A6" s="14"/>
      <c r="C6" s="196"/>
      <c r="D6" s="196"/>
      <c r="E6" s="196"/>
      <c r="F6" s="196"/>
    </row>
    <row r="7" spans="1:6" ht="31.5" customHeight="1" thickBot="1">
      <c r="A7" s="180" t="s">
        <v>695</v>
      </c>
      <c r="B7" s="181" t="s">
        <v>696</v>
      </c>
      <c r="C7" s="181" t="s">
        <v>697</v>
      </c>
      <c r="D7" s="181" t="s">
        <v>698</v>
      </c>
      <c r="E7" s="181" t="s">
        <v>699</v>
      </c>
      <c r="F7" s="181" t="s">
        <v>700</v>
      </c>
    </row>
    <row r="8" spans="1:6" ht="20.25" customHeight="1" thickBot="1">
      <c r="A8" s="328">
        <v>1</v>
      </c>
      <c r="B8" s="329"/>
      <c r="C8" s="330"/>
      <c r="D8" s="330"/>
      <c r="E8" s="329"/>
      <c r="F8" s="325"/>
    </row>
    <row r="9" spans="1:6" ht="20.25" customHeight="1" thickBot="1">
      <c r="A9" s="328">
        <v>2</v>
      </c>
      <c r="B9" s="325"/>
      <c r="C9" s="327"/>
      <c r="D9" s="327"/>
      <c r="E9" s="325"/>
      <c r="F9" s="325"/>
    </row>
    <row r="10" spans="1:6" ht="20.25" customHeight="1" thickBot="1">
      <c r="A10" s="328">
        <v>3</v>
      </c>
      <c r="B10" s="325"/>
      <c r="C10" s="327"/>
      <c r="D10" s="327"/>
      <c r="E10" s="325"/>
      <c r="F10" s="325"/>
    </row>
    <row r="11" spans="1:6" ht="20.25" customHeight="1" thickBot="1">
      <c r="A11" s="328">
        <v>4</v>
      </c>
      <c r="B11" s="325"/>
      <c r="C11" s="327"/>
      <c r="D11" s="327"/>
      <c r="E11" s="325"/>
      <c r="F11" s="325"/>
    </row>
    <row r="12" spans="1:6" ht="20.25" customHeight="1" thickBot="1">
      <c r="A12" s="326"/>
      <c r="B12" s="325"/>
      <c r="C12" s="327"/>
      <c r="D12" s="327"/>
      <c r="E12" s="325"/>
      <c r="F12" s="325"/>
    </row>
    <row r="13" spans="1:6" ht="20.25" customHeight="1" thickBot="1">
      <c r="A13" s="326"/>
      <c r="B13" s="325"/>
      <c r="C13" s="327"/>
      <c r="D13" s="327"/>
      <c r="E13" s="325"/>
      <c r="F13" s="325"/>
    </row>
    <row r="14" spans="1:6" ht="20.25" customHeight="1" thickBot="1">
      <c r="A14" s="326"/>
      <c r="B14" s="325"/>
      <c r="C14" s="327"/>
      <c r="D14" s="327"/>
      <c r="E14" s="325"/>
      <c r="F14" s="325"/>
    </row>
    <row r="15" spans="1:6" ht="20.25" customHeight="1" thickBot="1">
      <c r="A15" s="326"/>
      <c r="B15" s="325"/>
      <c r="C15" s="327"/>
      <c r="D15" s="327"/>
      <c r="E15" s="325"/>
      <c r="F15" s="325"/>
    </row>
    <row r="16" spans="1:6" ht="20.25" customHeight="1" thickBot="1">
      <c r="A16" s="326"/>
      <c r="B16" s="325"/>
      <c r="C16" s="327"/>
      <c r="D16" s="327"/>
      <c r="E16" s="325"/>
      <c r="F16" s="325"/>
    </row>
    <row r="17" spans="1:6" ht="20.25" customHeight="1" thickBot="1">
      <c r="A17" s="351"/>
      <c r="B17" s="352" t="s">
        <v>701</v>
      </c>
      <c r="C17" s="353"/>
      <c r="D17" s="353"/>
      <c r="E17" s="354"/>
      <c r="F17" s="354"/>
    </row>
    <row r="18" spans="1:6" ht="20.25" customHeight="1" thickBot="1">
      <c r="A18" s="355">
        <v>1</v>
      </c>
      <c r="B18" s="352" t="s">
        <v>702</v>
      </c>
      <c r="C18" s="356" t="s">
        <v>703</v>
      </c>
      <c r="D18" s="356" t="s">
        <v>704</v>
      </c>
      <c r="E18" s="352" t="s">
        <v>705</v>
      </c>
      <c r="F18" s="354" t="s">
        <v>706</v>
      </c>
    </row>
    <row r="19" spans="1:6" ht="20.25" customHeight="1" thickBot="1">
      <c r="A19" s="357">
        <v>2</v>
      </c>
      <c r="B19" s="358" t="s">
        <v>707</v>
      </c>
      <c r="C19" s="359" t="s">
        <v>708</v>
      </c>
      <c r="D19" s="359" t="s">
        <v>704</v>
      </c>
      <c r="E19" s="358" t="s">
        <v>709</v>
      </c>
      <c r="F19" s="354" t="s">
        <v>465</v>
      </c>
    </row>
    <row r="20" spans="1:6" ht="20.25" customHeight="1" thickBot="1">
      <c r="A20" s="357">
        <v>3</v>
      </c>
      <c r="B20" s="358" t="s">
        <v>710</v>
      </c>
      <c r="C20" s="359" t="s">
        <v>711</v>
      </c>
      <c r="D20" s="359" t="s">
        <v>704</v>
      </c>
      <c r="E20" s="358" t="s">
        <v>712</v>
      </c>
      <c r="F20" s="354" t="s">
        <v>713</v>
      </c>
    </row>
    <row r="21" spans="1:6" ht="20.25" customHeight="1" thickBot="1">
      <c r="A21" s="357">
        <v>4</v>
      </c>
      <c r="B21" s="358" t="s">
        <v>714</v>
      </c>
      <c r="C21" s="359" t="s">
        <v>715</v>
      </c>
      <c r="D21" s="359" t="s">
        <v>716</v>
      </c>
      <c r="E21" s="358" t="s">
        <v>717</v>
      </c>
      <c r="F21" s="354" t="s">
        <v>465</v>
      </c>
    </row>
  </sheetData>
  <mergeCells count="4">
    <mergeCell ref="A1:F1"/>
    <mergeCell ref="A2:F2"/>
    <mergeCell ref="A4:B4"/>
    <mergeCell ref="D5:F5"/>
  </mergeCells>
  <phoneticPr fontId="2"/>
  <pageMargins left="0.51181102362204722" right="0.51181102362204722" top="0.35433070866141736" bottom="0.43307086614173229" header="0.19685039370078741" footer="0.19685039370078741"/>
  <pageSetup paperSize="9" fitToHeight="0" orientation="landscape" r:id="rId1"/>
  <headerFooter alignWithMargins="0">
    <oddFooter>&amp;L&amp;"Tahoma,標準"&amp;9JMDF8701J Rev.1&amp;R&amp;"Meiryo UI,標準"&amp;9別紙3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G11"/>
  <sheetViews>
    <sheetView view="pageBreakPreview" zoomScaleNormal="100" zoomScaleSheetLayoutView="100" workbookViewId="0">
      <selection activeCell="C6" sqref="C6"/>
    </sheetView>
  </sheetViews>
  <sheetFormatPr defaultColWidth="9" defaultRowHeight="13.5"/>
  <cols>
    <col min="1" max="1" width="27.875" customWidth="1"/>
    <col min="2" max="2" width="29" customWidth="1"/>
    <col min="3" max="3" width="19.625" customWidth="1"/>
    <col min="4" max="4" width="17.125" customWidth="1"/>
    <col min="5" max="5" width="13.875" customWidth="1"/>
    <col min="6" max="6" width="25.625" customWidth="1"/>
    <col min="7" max="7" width="11" customWidth="1"/>
  </cols>
  <sheetData>
    <row r="1" spans="1:7" s="156" customFormat="1" ht="16.5" customHeight="1">
      <c r="A1" s="427" t="s">
        <v>930</v>
      </c>
      <c r="B1" s="415"/>
      <c r="C1" s="200"/>
      <c r="D1" s="200"/>
      <c r="E1" s="200"/>
      <c r="F1" s="200"/>
      <c r="G1" s="200"/>
    </row>
    <row r="2" spans="1:7" s="156" customFormat="1" ht="14.25">
      <c r="A2" s="428" t="s">
        <v>931</v>
      </c>
      <c r="B2" s="319"/>
      <c r="C2" s="418"/>
      <c r="D2" s="418"/>
      <c r="E2" s="418"/>
      <c r="F2" s="418"/>
    </row>
    <row r="3" spans="1:7" s="156" customFormat="1" ht="14.25">
      <c r="A3" s="428" t="s">
        <v>932</v>
      </c>
      <c r="B3" s="319"/>
      <c r="C3" s="418"/>
      <c r="D3" s="418"/>
      <c r="E3" s="418"/>
      <c r="F3" s="418"/>
    </row>
    <row r="4" spans="1:7" s="156" customFormat="1" ht="15" thickBot="1">
      <c r="A4" s="418"/>
      <c r="B4" s="418"/>
      <c r="C4" s="418"/>
      <c r="D4" s="418"/>
      <c r="E4" s="418"/>
      <c r="F4" s="418"/>
    </row>
    <row r="5" spans="1:7" s="156" customFormat="1" ht="32.25" thickBot="1">
      <c r="A5" s="419" t="s">
        <v>933</v>
      </c>
      <c r="B5" s="425" t="s">
        <v>898</v>
      </c>
      <c r="C5" s="420" t="s">
        <v>934</v>
      </c>
      <c r="D5" s="420" t="s">
        <v>935</v>
      </c>
      <c r="E5" s="426" t="s">
        <v>936</v>
      </c>
      <c r="F5" s="426" t="s">
        <v>899</v>
      </c>
    </row>
    <row r="6" spans="1:7" s="156" customFormat="1" ht="30" customHeight="1" thickBot="1">
      <c r="A6" s="416"/>
      <c r="B6" s="416"/>
      <c r="C6" s="310"/>
      <c r="D6" s="310"/>
      <c r="E6" s="310"/>
      <c r="F6" s="310"/>
    </row>
    <row r="7" spans="1:7" s="156" customFormat="1" ht="30" customHeight="1" thickBot="1">
      <c r="A7" s="416"/>
      <c r="B7" s="416"/>
      <c r="C7" s="310"/>
      <c r="D7" s="310"/>
      <c r="E7" s="310"/>
      <c r="F7" s="310"/>
    </row>
    <row r="8" spans="1:7" s="156" customFormat="1" ht="30" customHeight="1" thickBot="1">
      <c r="A8" s="416"/>
      <c r="B8" s="416"/>
      <c r="C8" s="310"/>
      <c r="D8" s="310"/>
      <c r="E8" s="310"/>
      <c r="F8" s="310"/>
    </row>
    <row r="9" spans="1:7" s="156" customFormat="1" ht="30" customHeight="1" thickBot="1">
      <c r="A9" s="416"/>
      <c r="B9" s="416"/>
      <c r="C9" s="310"/>
      <c r="D9" s="310"/>
      <c r="E9" s="310"/>
      <c r="F9" s="310"/>
    </row>
    <row r="10" spans="1:7" s="156" customFormat="1" ht="30" customHeight="1" thickBot="1">
      <c r="A10" s="416"/>
      <c r="B10" s="416"/>
      <c r="C10" s="310"/>
      <c r="D10" s="310"/>
      <c r="E10" s="310"/>
      <c r="F10" s="310"/>
    </row>
    <row r="11" spans="1:7" s="156" customFormat="1" ht="30" customHeight="1" thickBot="1">
      <c r="A11" s="416"/>
      <c r="B11" s="416"/>
      <c r="C11" s="310"/>
      <c r="D11" s="310"/>
      <c r="E11" s="310"/>
      <c r="F11" s="310"/>
    </row>
  </sheetData>
  <phoneticPr fontId="2"/>
  <pageMargins left="0.51181102362204722" right="0.51181102362204722" top="0.35433070866141736" bottom="0.43307086614173229" header="0.19685039370078741" footer="0.19685039370078741"/>
  <pageSetup paperSize="9" fitToHeight="0" orientation="landscape" r:id="rId1"/>
  <headerFooter alignWithMargins="0">
    <oddFooter>&amp;L&amp;"Tahoma,標準"&amp;9JMDF8701J Rev.1&amp;R&amp;"Meiryo UI,標準"&amp;9別紙4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9A5CE-E8BE-4D44-B12C-79B120B34FCF}">
  <dimension ref="A1:B87"/>
  <sheetViews>
    <sheetView view="pageBreakPreview" zoomScaleNormal="100" zoomScaleSheetLayoutView="100" workbookViewId="0">
      <selection activeCell="B11" sqref="B11"/>
    </sheetView>
  </sheetViews>
  <sheetFormatPr defaultColWidth="9" defaultRowHeight="14.25"/>
  <cols>
    <col min="1" max="1" width="16.125" style="212" customWidth="1"/>
    <col min="2" max="2" width="55.25" style="212" customWidth="1"/>
  </cols>
  <sheetData>
    <row r="1" spans="1:2">
      <c r="A1" s="374" t="s">
        <v>718</v>
      </c>
      <c r="B1" s="374" t="s">
        <v>719</v>
      </c>
    </row>
    <row r="2" spans="1:2">
      <c r="A2" s="375">
        <v>35070000</v>
      </c>
      <c r="B2" s="375" t="s">
        <v>720</v>
      </c>
    </row>
    <row r="3" spans="1:2">
      <c r="A3" s="375">
        <v>70572000</v>
      </c>
      <c r="B3" s="375" t="s">
        <v>721</v>
      </c>
    </row>
    <row r="4" spans="1:2">
      <c r="A4" s="375">
        <v>70017000</v>
      </c>
      <c r="B4" s="375" t="s">
        <v>722</v>
      </c>
    </row>
    <row r="5" spans="1:2">
      <c r="A5" s="375">
        <v>12734020</v>
      </c>
      <c r="B5" s="375" t="s">
        <v>723</v>
      </c>
    </row>
    <row r="6" spans="1:2">
      <c r="A6" s="375">
        <v>10403000</v>
      </c>
      <c r="B6" s="375" t="s">
        <v>724</v>
      </c>
    </row>
    <row r="7" spans="1:2">
      <c r="A7" s="375">
        <v>70208020</v>
      </c>
      <c r="B7" s="375" t="s">
        <v>725</v>
      </c>
    </row>
    <row r="8" spans="1:2">
      <c r="A8" s="375">
        <v>70213000</v>
      </c>
      <c r="B8" s="375" t="s">
        <v>726</v>
      </c>
    </row>
    <row r="9" spans="1:2">
      <c r="A9" s="375">
        <v>16833000</v>
      </c>
      <c r="B9" s="375" t="s">
        <v>727</v>
      </c>
    </row>
    <row r="10" spans="1:2">
      <c r="A10" s="375">
        <v>16834000</v>
      </c>
      <c r="B10" s="375" t="s">
        <v>728</v>
      </c>
    </row>
    <row r="11" spans="1:2">
      <c r="A11" s="375">
        <v>16835010</v>
      </c>
      <c r="B11" s="375" t="s">
        <v>729</v>
      </c>
    </row>
    <row r="12" spans="1:2">
      <c r="A12" s="375">
        <v>12404002</v>
      </c>
      <c r="B12" s="375" t="s">
        <v>730</v>
      </c>
    </row>
    <row r="13" spans="1:2">
      <c r="A13" s="375">
        <v>35496000</v>
      </c>
      <c r="B13" s="375" t="s">
        <v>731</v>
      </c>
    </row>
    <row r="14" spans="1:2">
      <c r="A14" s="375">
        <v>11677002</v>
      </c>
      <c r="B14" s="375" t="s">
        <v>732</v>
      </c>
    </row>
    <row r="15" spans="1:2">
      <c r="A15" s="375">
        <v>36044002</v>
      </c>
      <c r="B15" s="375" t="s">
        <v>733</v>
      </c>
    </row>
    <row r="16" spans="1:2">
      <c r="A16" s="375">
        <v>13846000</v>
      </c>
      <c r="B16" s="375" t="s">
        <v>734</v>
      </c>
    </row>
    <row r="17" spans="1:2">
      <c r="A17" s="375">
        <v>14099000</v>
      </c>
      <c r="B17" s="375" t="s">
        <v>735</v>
      </c>
    </row>
    <row r="18" spans="1:2">
      <c r="A18" s="375">
        <v>15028000</v>
      </c>
      <c r="B18" s="375" t="s">
        <v>736</v>
      </c>
    </row>
    <row r="19" spans="1:2">
      <c r="A19" s="375">
        <v>14292000</v>
      </c>
      <c r="B19" s="375" t="s">
        <v>737</v>
      </c>
    </row>
    <row r="20" spans="1:2">
      <c r="A20" s="375">
        <v>16321000</v>
      </c>
      <c r="B20" s="375" t="s">
        <v>738</v>
      </c>
    </row>
    <row r="21" spans="1:2">
      <c r="A21" s="375">
        <v>32030000</v>
      </c>
      <c r="B21" s="375" t="s">
        <v>739</v>
      </c>
    </row>
    <row r="22" spans="1:2">
      <c r="A22" s="375">
        <v>16545002</v>
      </c>
      <c r="B22" s="375" t="s">
        <v>740</v>
      </c>
    </row>
    <row r="23" spans="1:2">
      <c r="A23" s="375">
        <v>12161102</v>
      </c>
      <c r="B23" s="375" t="s">
        <v>741</v>
      </c>
    </row>
    <row r="24" spans="1:2">
      <c r="A24" s="375">
        <v>35824102</v>
      </c>
      <c r="B24" s="375" t="s">
        <v>742</v>
      </c>
    </row>
    <row r="25" spans="1:2">
      <c r="A25" s="375">
        <v>70316000</v>
      </c>
      <c r="B25" s="375" t="s">
        <v>743</v>
      </c>
    </row>
    <row r="26" spans="1:2">
      <c r="A26" s="375">
        <v>31336000</v>
      </c>
      <c r="B26" s="375" t="s">
        <v>744</v>
      </c>
    </row>
    <row r="27" spans="1:2">
      <c r="A27" s="375">
        <v>70360000</v>
      </c>
      <c r="B27" s="375" t="s">
        <v>745</v>
      </c>
    </row>
    <row r="28" spans="1:2">
      <c r="A28" s="375">
        <v>70363000</v>
      </c>
      <c r="B28" s="375" t="s">
        <v>746</v>
      </c>
    </row>
    <row r="29" spans="1:2">
      <c r="A29" s="375">
        <v>33963000</v>
      </c>
      <c r="B29" s="375" t="s">
        <v>747</v>
      </c>
    </row>
    <row r="30" spans="1:2">
      <c r="A30" s="375">
        <v>70403000</v>
      </c>
      <c r="B30" s="375" t="s">
        <v>748</v>
      </c>
    </row>
    <row r="31" spans="1:2">
      <c r="A31" s="375">
        <v>11297002</v>
      </c>
      <c r="B31" s="375" t="s">
        <v>749</v>
      </c>
    </row>
    <row r="32" spans="1:2">
      <c r="A32" s="375">
        <v>12855000</v>
      </c>
      <c r="B32" s="375" t="s">
        <v>750</v>
      </c>
    </row>
    <row r="33" spans="1:2">
      <c r="A33" s="375">
        <v>70579000</v>
      </c>
      <c r="B33" s="375" t="s">
        <v>751</v>
      </c>
    </row>
    <row r="34" spans="1:2">
      <c r="A34" s="375">
        <v>70597000</v>
      </c>
      <c r="B34" s="375" t="s">
        <v>752</v>
      </c>
    </row>
    <row r="35" spans="1:2">
      <c r="A35" s="375">
        <v>70729000</v>
      </c>
      <c r="B35" s="375" t="s">
        <v>753</v>
      </c>
    </row>
    <row r="36" spans="1:2">
      <c r="A36" s="375">
        <v>70806010</v>
      </c>
      <c r="B36" s="375" t="s">
        <v>754</v>
      </c>
    </row>
    <row r="37" spans="1:2">
      <c r="A37" s="375">
        <v>70813000</v>
      </c>
      <c r="B37" s="375" t="s">
        <v>755</v>
      </c>
    </row>
    <row r="38" spans="1:2">
      <c r="A38" s="375">
        <v>70818000</v>
      </c>
      <c r="B38" s="375" t="s">
        <v>756</v>
      </c>
    </row>
    <row r="39" spans="1:2">
      <c r="A39" s="375">
        <v>70829000</v>
      </c>
      <c r="B39" s="375" t="s">
        <v>757</v>
      </c>
    </row>
    <row r="40" spans="1:2">
      <c r="A40" s="375">
        <v>11171000</v>
      </c>
      <c r="B40" s="375" t="s">
        <v>758</v>
      </c>
    </row>
    <row r="41" spans="1:2">
      <c r="A41" s="375">
        <v>70842000</v>
      </c>
      <c r="B41" s="375" t="s">
        <v>759</v>
      </c>
    </row>
    <row r="42" spans="1:2">
      <c r="A42" s="375">
        <v>35877000</v>
      </c>
      <c r="B42" s="375" t="s">
        <v>760</v>
      </c>
    </row>
    <row r="43" spans="1:2">
      <c r="A43" s="375">
        <v>70853002</v>
      </c>
      <c r="B43" s="375" t="s">
        <v>761</v>
      </c>
    </row>
    <row r="44" spans="1:2">
      <c r="A44" s="375">
        <v>70864002</v>
      </c>
      <c r="B44" s="375" t="s">
        <v>762</v>
      </c>
    </row>
    <row r="45" spans="1:2">
      <c r="A45" s="375">
        <v>70865002</v>
      </c>
      <c r="B45" s="375" t="s">
        <v>763</v>
      </c>
    </row>
    <row r="46" spans="1:2">
      <c r="A46" s="375">
        <v>70866002</v>
      </c>
      <c r="B46" s="375" t="s">
        <v>764</v>
      </c>
    </row>
    <row r="47" spans="1:2">
      <c r="A47" s="375">
        <v>70869000</v>
      </c>
      <c r="B47" s="375" t="s">
        <v>765</v>
      </c>
    </row>
    <row r="48" spans="1:2">
      <c r="A48" s="375">
        <v>70886000</v>
      </c>
      <c r="B48" s="375" t="s">
        <v>766</v>
      </c>
    </row>
    <row r="49" spans="1:2">
      <c r="A49" s="375">
        <v>70922000</v>
      </c>
      <c r="B49" s="375" t="s">
        <v>767</v>
      </c>
    </row>
    <row r="50" spans="1:2">
      <c r="A50" s="375">
        <v>70924000</v>
      </c>
      <c r="B50" s="375" t="s">
        <v>768</v>
      </c>
    </row>
    <row r="51" spans="1:2">
      <c r="A51" s="375">
        <v>70046002</v>
      </c>
      <c r="B51" s="375" t="s">
        <v>769</v>
      </c>
    </row>
    <row r="52" spans="1:2">
      <c r="A52" s="375">
        <v>70084000</v>
      </c>
      <c r="B52" s="375" t="s">
        <v>770</v>
      </c>
    </row>
    <row r="53" spans="1:2">
      <c r="A53" s="375">
        <v>70207000</v>
      </c>
      <c r="B53" s="375" t="s">
        <v>771</v>
      </c>
    </row>
    <row r="54" spans="1:2">
      <c r="A54" s="375">
        <v>70211000</v>
      </c>
      <c r="B54" s="375" t="s">
        <v>772</v>
      </c>
    </row>
    <row r="55" spans="1:2">
      <c r="A55" s="375">
        <v>33984002</v>
      </c>
      <c r="B55" s="375" t="s">
        <v>773</v>
      </c>
    </row>
    <row r="56" spans="1:2">
      <c r="A56" s="375">
        <v>70240000</v>
      </c>
      <c r="B56" s="375" t="s">
        <v>774</v>
      </c>
    </row>
    <row r="57" spans="1:2">
      <c r="A57" s="375">
        <v>35529000</v>
      </c>
      <c r="B57" s="375" t="s">
        <v>775</v>
      </c>
    </row>
    <row r="58" spans="1:2">
      <c r="A58" s="375">
        <v>70326009</v>
      </c>
      <c r="B58" s="375" t="s">
        <v>776</v>
      </c>
    </row>
    <row r="59" spans="1:2">
      <c r="A59" s="375">
        <v>70326002</v>
      </c>
      <c r="B59" s="375" t="s">
        <v>777</v>
      </c>
    </row>
    <row r="60" spans="1:2">
      <c r="A60" s="375">
        <v>33911020</v>
      </c>
      <c r="B60" s="375" t="s">
        <v>778</v>
      </c>
    </row>
    <row r="61" spans="1:2">
      <c r="A61" s="375">
        <v>70332020</v>
      </c>
      <c r="B61" s="375" t="s">
        <v>779</v>
      </c>
    </row>
    <row r="62" spans="1:2">
      <c r="A62" s="375">
        <v>70335000</v>
      </c>
      <c r="B62" s="375" t="s">
        <v>780</v>
      </c>
    </row>
    <row r="63" spans="1:2">
      <c r="A63" s="375">
        <v>70341000</v>
      </c>
      <c r="B63" s="375" t="s">
        <v>781</v>
      </c>
    </row>
    <row r="64" spans="1:2">
      <c r="A64" s="375">
        <v>70347000</v>
      </c>
      <c r="B64" s="375" t="s">
        <v>782</v>
      </c>
    </row>
    <row r="65" spans="1:2">
      <c r="A65" s="375">
        <v>10426000</v>
      </c>
      <c r="B65" s="375" t="s">
        <v>783</v>
      </c>
    </row>
    <row r="66" spans="1:2">
      <c r="A66" s="375">
        <v>35405000</v>
      </c>
      <c r="B66" s="375" t="s">
        <v>784</v>
      </c>
    </row>
    <row r="67" spans="1:2">
      <c r="A67" s="375">
        <v>38569000</v>
      </c>
      <c r="B67" s="375" t="s">
        <v>785</v>
      </c>
    </row>
    <row r="68" spans="1:2">
      <c r="A68" s="375">
        <v>44033000</v>
      </c>
      <c r="B68" s="375" t="s">
        <v>786</v>
      </c>
    </row>
    <row r="69" spans="1:2">
      <c r="A69" s="375">
        <v>44034000</v>
      </c>
      <c r="B69" s="375" t="s">
        <v>787</v>
      </c>
    </row>
    <row r="70" spans="1:2">
      <c r="A70" s="375">
        <v>44037000</v>
      </c>
      <c r="B70" s="375" t="s">
        <v>788</v>
      </c>
    </row>
    <row r="71" spans="1:2">
      <c r="A71" s="375">
        <v>17701000</v>
      </c>
      <c r="B71" s="375" t="s">
        <v>789</v>
      </c>
    </row>
    <row r="72" spans="1:2">
      <c r="A72" s="375">
        <v>35833000</v>
      </c>
      <c r="B72" s="375" t="s">
        <v>790</v>
      </c>
    </row>
    <row r="73" spans="1:2">
      <c r="A73" s="375">
        <v>35838000</v>
      </c>
      <c r="B73" s="375" t="s">
        <v>791</v>
      </c>
    </row>
    <row r="74" spans="1:2">
      <c r="A74" s="375">
        <v>70371000</v>
      </c>
      <c r="B74" s="375" t="s">
        <v>792</v>
      </c>
    </row>
    <row r="75" spans="1:2">
      <c r="A75" s="375">
        <v>70372000</v>
      </c>
      <c r="B75" s="375" t="s">
        <v>793</v>
      </c>
    </row>
    <row r="76" spans="1:2">
      <c r="A76" s="375">
        <v>70373000</v>
      </c>
      <c r="B76" s="375" t="s">
        <v>794</v>
      </c>
    </row>
    <row r="77" spans="1:2">
      <c r="A77" s="375">
        <v>70374000</v>
      </c>
      <c r="B77" s="375" t="s">
        <v>795</v>
      </c>
    </row>
    <row r="78" spans="1:2">
      <c r="A78" s="375">
        <v>70376000</v>
      </c>
      <c r="B78" s="375" t="s">
        <v>796</v>
      </c>
    </row>
    <row r="79" spans="1:2">
      <c r="A79" s="375">
        <v>70398000</v>
      </c>
      <c r="B79" s="375" t="s">
        <v>797</v>
      </c>
    </row>
    <row r="80" spans="1:2">
      <c r="A80" s="375">
        <v>70420002</v>
      </c>
      <c r="B80" s="375" t="s">
        <v>798</v>
      </c>
    </row>
    <row r="81" spans="1:2">
      <c r="A81" s="375">
        <v>70224002</v>
      </c>
      <c r="B81" s="375" t="s">
        <v>799</v>
      </c>
    </row>
    <row r="82" spans="1:2">
      <c r="A82" s="375">
        <v>32142000</v>
      </c>
      <c r="B82" s="375" t="s">
        <v>800</v>
      </c>
    </row>
    <row r="83" spans="1:2">
      <c r="A83" s="375">
        <v>34999102</v>
      </c>
      <c r="B83" s="375" t="s">
        <v>801</v>
      </c>
    </row>
    <row r="84" spans="1:2">
      <c r="A84" s="375">
        <v>70559000</v>
      </c>
      <c r="B84" s="375" t="s">
        <v>802</v>
      </c>
    </row>
    <row r="85" spans="1:2">
      <c r="A85" s="375">
        <v>70566000</v>
      </c>
      <c r="B85" s="375" t="s">
        <v>803</v>
      </c>
    </row>
    <row r="86" spans="1:2">
      <c r="A86" s="375">
        <v>70567000</v>
      </c>
      <c r="B86" s="375" t="s">
        <v>804</v>
      </c>
    </row>
    <row r="87" spans="1:2">
      <c r="A87" s="375">
        <v>70978000</v>
      </c>
      <c r="B87" s="375" t="s">
        <v>805</v>
      </c>
    </row>
  </sheetData>
  <phoneticPr fontId="2"/>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07415-F1B7-4429-9280-11D6A9881006}">
  <dimension ref="A1:E6"/>
  <sheetViews>
    <sheetView view="pageLayout" zoomScaleNormal="75" zoomScaleSheetLayoutView="100" workbookViewId="0">
      <selection activeCell="E4" sqref="E4"/>
    </sheetView>
  </sheetViews>
  <sheetFormatPr defaultColWidth="9" defaultRowHeight="30" customHeight="1"/>
  <cols>
    <col min="1" max="1" width="6.25" style="336" bestFit="1" customWidth="1"/>
    <col min="2" max="2" width="9.75" style="336" customWidth="1"/>
    <col min="3" max="3" width="16.75" style="336" customWidth="1"/>
    <col min="4" max="4" width="7.375" style="336" customWidth="1"/>
    <col min="5" max="5" width="96" style="336" customWidth="1"/>
    <col min="6" max="6" width="3.625" style="336" customWidth="1"/>
    <col min="7" max="7" width="28.375" style="336" customWidth="1"/>
    <col min="8" max="8" width="48.75" style="336" customWidth="1"/>
    <col min="9" max="16384" width="9" style="336"/>
  </cols>
  <sheetData>
    <row r="1" spans="1:5" s="334" customFormat="1" ht="31.9" customHeight="1">
      <c r="A1" s="755" t="s">
        <v>806</v>
      </c>
      <c r="B1" s="755"/>
      <c r="C1" s="755"/>
      <c r="D1" s="755"/>
      <c r="E1" s="755"/>
    </row>
    <row r="2" spans="1:5" ht="35.65" customHeight="1">
      <c r="A2" s="335" t="s">
        <v>807</v>
      </c>
      <c r="B2" s="335" t="s">
        <v>808</v>
      </c>
      <c r="C2" s="335" t="s">
        <v>809</v>
      </c>
      <c r="D2" s="335" t="s">
        <v>810</v>
      </c>
      <c r="E2" s="335" t="s">
        <v>811</v>
      </c>
    </row>
    <row r="3" spans="1:5">
      <c r="A3" s="337">
        <v>0</v>
      </c>
      <c r="B3" s="417">
        <v>44621</v>
      </c>
      <c r="C3" s="338" t="s">
        <v>812</v>
      </c>
      <c r="D3" s="337" t="s">
        <v>813</v>
      </c>
      <c r="E3" s="360" t="s">
        <v>814</v>
      </c>
    </row>
    <row r="4" spans="1:5" ht="196.5" customHeight="1">
      <c r="A4" s="339">
        <v>1</v>
      </c>
      <c r="B4" s="422">
        <v>45328</v>
      </c>
      <c r="C4" s="340" t="s">
        <v>929</v>
      </c>
      <c r="D4" s="339" t="s">
        <v>813</v>
      </c>
      <c r="E4" s="421" t="s">
        <v>938</v>
      </c>
    </row>
    <row r="5" spans="1:5" ht="30" customHeight="1">
      <c r="A5" s="337"/>
      <c r="B5" s="417"/>
      <c r="C5" s="338"/>
      <c r="D5" s="338"/>
      <c r="E5" s="338"/>
    </row>
    <row r="6" spans="1:5" ht="30" customHeight="1">
      <c r="A6" s="341"/>
      <c r="B6" s="342"/>
      <c r="C6" s="342"/>
      <c r="D6" s="342"/>
      <c r="E6" s="342"/>
    </row>
  </sheetData>
  <mergeCells count="1">
    <mergeCell ref="A1:E1"/>
  </mergeCells>
  <phoneticPr fontId="2"/>
  <printOptions gridLines="1"/>
  <pageMargins left="0.39370078740157483" right="0.39370078740157483" top="1.125" bottom="0.74803149606299213" header="0.11811023622047245" footer="0.11811023622047245"/>
  <pageSetup paperSize="9" fitToWidth="0" fitToHeight="0" orientation="landscape" r:id="rId1"/>
  <headerFooter>
    <oddHeader>&amp;L&amp;G&amp;C&amp;"Tahoma,太字"JMDF8701J
&amp;"Meiryo UI,太字"&amp;KFF0000薬機法&amp;"Tahoma,太字" &amp;"Meiryo UI,太字"第三者認証（新規・一変）&amp;"Tahoma,太字" &amp;"Meiryo UI,太字"プロファイルフォーム&amp;"Tahoma,太字"&amp;K01+000
&amp;KFF0000PMD Act - Client profile form (CIF) for new and change application
Rev.1 (Feb 2024)</oddHeader>
    <oddFooter>&amp;L&amp;"Tahoma,標準"&amp;8The contents of this document are confidential to BSI Group
The definitive version of this document is only available through the BSI BMS&amp;C&amp;"Tahoma,標準"&amp;9&amp;A&amp;R&amp;9&amp;G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1"/>
  <sheetViews>
    <sheetView view="pageBreakPreview" topLeftCell="A52" zoomScaleNormal="100" zoomScaleSheetLayoutView="100" workbookViewId="0">
      <selection activeCell="D52" sqref="D52"/>
    </sheetView>
  </sheetViews>
  <sheetFormatPr defaultColWidth="9" defaultRowHeight="15.75" outlineLevelRow="1"/>
  <cols>
    <col min="1" max="1" width="6.625" style="84" customWidth="1"/>
    <col min="2" max="2" width="17.875" style="84" customWidth="1"/>
    <col min="3" max="5" width="14.375" style="84" customWidth="1"/>
    <col min="6" max="6" width="19.875" style="84" customWidth="1"/>
    <col min="7" max="7" width="19.125" style="84" customWidth="1"/>
    <col min="8" max="9" width="9" style="84"/>
    <col min="10" max="11" width="9.875" style="84" bestFit="1" customWidth="1"/>
    <col min="12" max="12" width="9.125" style="84" bestFit="1" customWidth="1"/>
    <col min="13" max="16384" width="9" style="84"/>
  </cols>
  <sheetData>
    <row r="1" spans="1:13" ht="14.25" customHeight="1">
      <c r="E1" s="76"/>
      <c r="G1" s="114" t="str">
        <f>お見積書Page1!C1</f>
        <v>見積書番号を記入</v>
      </c>
    </row>
    <row r="2" spans="1:13" ht="19.5">
      <c r="A2" s="464" t="s">
        <v>45</v>
      </c>
      <c r="B2" s="464"/>
      <c r="C2" s="85"/>
      <c r="D2" s="85"/>
      <c r="G2" s="78" t="str">
        <f>お見積書Page1!D5</f>
        <v>　</v>
      </c>
    </row>
    <row r="3" spans="1:13" ht="15" customHeight="1">
      <c r="A3" s="86"/>
      <c r="B3" s="86"/>
      <c r="C3" s="86"/>
      <c r="D3" s="86"/>
      <c r="E3" s="87"/>
      <c r="F3" s="87"/>
      <c r="G3" s="87"/>
    </row>
    <row r="4" spans="1:13" ht="5.25" customHeight="1">
      <c r="A4" s="85"/>
      <c r="B4" s="85"/>
      <c r="C4" s="85"/>
      <c r="D4" s="85"/>
    </row>
    <row r="5" spans="1:13" ht="24.95" customHeight="1">
      <c r="A5" s="465" t="s">
        <v>46</v>
      </c>
      <c r="B5" s="465"/>
      <c r="C5" s="465"/>
      <c r="D5" s="102">
        <v>220000</v>
      </c>
      <c r="E5" s="85" t="s">
        <v>47</v>
      </c>
      <c r="H5" s="84" t="s">
        <v>821</v>
      </c>
    </row>
    <row r="6" spans="1:13" ht="4.5" customHeight="1">
      <c r="A6" s="89"/>
      <c r="B6" s="89"/>
      <c r="C6" s="89"/>
      <c r="D6" s="88"/>
      <c r="E6" s="90"/>
    </row>
    <row r="7" spans="1:13" ht="24.95" customHeight="1">
      <c r="A7" s="466" t="s">
        <v>48</v>
      </c>
      <c r="B7" s="467"/>
      <c r="C7" s="111">
        <f>K14</f>
        <v>0</v>
      </c>
      <c r="D7" s="91"/>
      <c r="E7" s="92"/>
      <c r="H7" s="83"/>
    </row>
    <row r="8" spans="1:13" ht="9" customHeight="1">
      <c r="A8" s="81"/>
      <c r="B8" s="81"/>
      <c r="C8" s="112"/>
      <c r="D8" s="91"/>
      <c r="E8" s="83"/>
      <c r="H8" s="83"/>
    </row>
    <row r="9" spans="1:13" ht="24.95" customHeight="1">
      <c r="A9" s="466" t="s">
        <v>49</v>
      </c>
      <c r="B9" s="467"/>
      <c r="C9" s="113">
        <f>認証計画書!Q115</f>
        <v>5.5</v>
      </c>
      <c r="D9" s="91" t="s">
        <v>50</v>
      </c>
      <c r="E9" s="83"/>
      <c r="H9" s="83" t="s">
        <v>51</v>
      </c>
      <c r="L9" s="84" t="s">
        <v>824</v>
      </c>
    </row>
    <row r="10" spans="1:13" ht="9" customHeight="1">
      <c r="A10" s="93"/>
      <c r="B10" s="93"/>
      <c r="C10" s="93"/>
      <c r="D10" s="94"/>
      <c r="E10" s="83"/>
      <c r="H10" s="83"/>
    </row>
    <row r="11" spans="1:13" ht="24.75" customHeight="1">
      <c r="A11" s="463" t="s">
        <v>52</v>
      </c>
      <c r="B11" s="463"/>
      <c r="C11" s="463"/>
      <c r="D11" s="463"/>
      <c r="E11" s="463"/>
      <c r="F11" s="463"/>
      <c r="H11" s="83" t="s">
        <v>53</v>
      </c>
      <c r="K11" s="394">
        <v>110000</v>
      </c>
      <c r="L11" s="394">
        <v>50000</v>
      </c>
      <c r="M11" s="394">
        <v>30000</v>
      </c>
    </row>
    <row r="12" spans="1:13" ht="24.95" customHeight="1">
      <c r="A12" s="468" t="s">
        <v>54</v>
      </c>
      <c r="B12" s="469"/>
      <c r="C12" s="474" t="s">
        <v>55</v>
      </c>
      <c r="D12" s="475"/>
      <c r="E12" s="475"/>
      <c r="F12" s="476"/>
      <c r="H12" s="83"/>
      <c r="J12" s="384" t="s">
        <v>823</v>
      </c>
      <c r="K12" s="395">
        <v>0</v>
      </c>
      <c r="L12" s="395">
        <v>0</v>
      </c>
      <c r="M12" s="395">
        <v>0</v>
      </c>
    </row>
    <row r="13" spans="1:13" ht="24.95" customHeight="1">
      <c r="A13" s="470"/>
      <c r="B13" s="471"/>
      <c r="C13" s="477" t="s">
        <v>56</v>
      </c>
      <c r="D13" s="478" t="s">
        <v>57</v>
      </c>
      <c r="E13" s="478"/>
      <c r="F13" s="478"/>
      <c r="H13" s="83"/>
      <c r="K13" s="394">
        <f>K11*K12</f>
        <v>0</v>
      </c>
      <c r="L13" s="394">
        <f t="shared" ref="L13:M13" si="0">L11*L12</f>
        <v>0</v>
      </c>
      <c r="M13" s="394">
        <f t="shared" si="0"/>
        <v>0</v>
      </c>
    </row>
    <row r="14" spans="1:13" ht="20.100000000000001" customHeight="1">
      <c r="A14" s="472"/>
      <c r="B14" s="473"/>
      <c r="C14" s="477"/>
      <c r="D14" s="95" t="s">
        <v>58</v>
      </c>
      <c r="E14" s="95" t="s">
        <v>59</v>
      </c>
      <c r="F14" s="95" t="s">
        <v>60</v>
      </c>
      <c r="H14" s="83"/>
      <c r="J14" s="384" t="s">
        <v>822</v>
      </c>
      <c r="K14" s="479">
        <f>SUM(K13:M13)</f>
        <v>0</v>
      </c>
      <c r="L14" s="479"/>
      <c r="M14" s="479"/>
    </row>
    <row r="15" spans="1:13" ht="18" customHeight="1">
      <c r="A15" s="445" t="s">
        <v>61</v>
      </c>
      <c r="B15" s="446"/>
      <c r="C15" s="110">
        <f>認証計画書!G83</f>
        <v>0</v>
      </c>
      <c r="D15" s="110">
        <f>認証計画書!H83</f>
        <v>0</v>
      </c>
      <c r="E15" s="110">
        <f>認証計画書!I83</f>
        <v>0</v>
      </c>
      <c r="F15" s="110">
        <f>認証計画書!J83</f>
        <v>0</v>
      </c>
      <c r="H15" s="83" t="s">
        <v>62</v>
      </c>
    </row>
    <row r="16" spans="1:13" ht="36" customHeight="1" outlineLevel="1">
      <c r="A16" s="445" t="s">
        <v>13</v>
      </c>
      <c r="B16" s="446"/>
      <c r="C16" s="110">
        <f>認証計画書!G84</f>
        <v>0</v>
      </c>
      <c r="D16" s="110">
        <f>認証計画書!H84</f>
        <v>0</v>
      </c>
      <c r="E16" s="110">
        <f>認証計画書!I84</f>
        <v>0</v>
      </c>
      <c r="F16" s="110">
        <f>認証計画書!J84</f>
        <v>0</v>
      </c>
      <c r="H16" s="83" t="s">
        <v>14</v>
      </c>
    </row>
    <row r="17" spans="1:8" ht="18.75" customHeight="1">
      <c r="A17" s="445" t="s">
        <v>63</v>
      </c>
      <c r="B17" s="446"/>
      <c r="C17" s="110">
        <f>認証計画書!G85</f>
        <v>0</v>
      </c>
      <c r="D17" s="110">
        <f>認証計画書!H85</f>
        <v>0</v>
      </c>
      <c r="E17" s="110">
        <f>認証計画書!I85</f>
        <v>0</v>
      </c>
      <c r="F17" s="110">
        <f>認証計画書!J85</f>
        <v>0</v>
      </c>
      <c r="H17" s="83"/>
    </row>
    <row r="18" spans="1:8" ht="18.75" customHeight="1">
      <c r="A18" s="445" t="s">
        <v>64</v>
      </c>
      <c r="B18" s="446"/>
      <c r="C18" s="110">
        <f>認証計画書!G86</f>
        <v>0</v>
      </c>
      <c r="D18" s="110">
        <f>認証計画書!H86</f>
        <v>0</v>
      </c>
      <c r="E18" s="110">
        <f>認証計画書!I86</f>
        <v>0</v>
      </c>
      <c r="F18" s="110">
        <f>認証計画書!J86</f>
        <v>0</v>
      </c>
      <c r="H18" s="83"/>
    </row>
    <row r="19" spans="1:8" ht="18.75" customHeight="1">
      <c r="A19" s="445" t="s">
        <v>65</v>
      </c>
      <c r="B19" s="446"/>
      <c r="C19" s="110">
        <f>認証計画書!G87</f>
        <v>0</v>
      </c>
      <c r="D19" s="110">
        <f>認証計画書!H87</f>
        <v>0</v>
      </c>
      <c r="E19" s="110">
        <f>認証計画書!I87</f>
        <v>0</v>
      </c>
      <c r="F19" s="110">
        <f>認証計画書!J87</f>
        <v>0</v>
      </c>
      <c r="H19" s="83"/>
    </row>
    <row r="20" spans="1:8" ht="18.75" customHeight="1">
      <c r="A20" s="445" t="s">
        <v>66</v>
      </c>
      <c r="B20" s="446"/>
      <c r="C20" s="110">
        <f>認証計画書!G88</f>
        <v>0</v>
      </c>
      <c r="D20" s="110">
        <f>認証計画書!H88</f>
        <v>0</v>
      </c>
      <c r="E20" s="110">
        <f>認証計画書!I88</f>
        <v>0</v>
      </c>
      <c r="F20" s="110">
        <f>認証計画書!J88</f>
        <v>0</v>
      </c>
      <c r="H20" s="83"/>
    </row>
    <row r="21" spans="1:8" ht="18.75" customHeight="1">
      <c r="A21" s="445" t="s">
        <v>67</v>
      </c>
      <c r="B21" s="446"/>
      <c r="C21" s="110">
        <f>認証計画書!G89</f>
        <v>0</v>
      </c>
      <c r="D21" s="110">
        <f>認証計画書!H89</f>
        <v>0</v>
      </c>
      <c r="E21" s="110">
        <f>認証計画書!I89</f>
        <v>0</v>
      </c>
      <c r="F21" s="110">
        <f>認証計画書!J89</f>
        <v>0</v>
      </c>
      <c r="H21" s="83"/>
    </row>
    <row r="22" spans="1:8" ht="18.75" hidden="1" customHeight="1" outlineLevel="1">
      <c r="A22" s="445" t="s">
        <v>68</v>
      </c>
      <c r="B22" s="446"/>
      <c r="C22" s="110">
        <f>認証計画書!G90</f>
        <v>0</v>
      </c>
      <c r="D22" s="110">
        <f>認証計画書!H90</f>
        <v>0</v>
      </c>
      <c r="E22" s="110">
        <f>認証計画書!I90</f>
        <v>0</v>
      </c>
      <c r="F22" s="110">
        <f>認証計画書!J90</f>
        <v>0</v>
      </c>
      <c r="H22" s="83"/>
    </row>
    <row r="23" spans="1:8" ht="18.75" hidden="1" customHeight="1" outlineLevel="1">
      <c r="A23" s="445" t="s">
        <v>69</v>
      </c>
      <c r="B23" s="446"/>
      <c r="C23" s="110">
        <f>認証計画書!G91</f>
        <v>0</v>
      </c>
      <c r="D23" s="110">
        <f>認証計画書!H91</f>
        <v>0</v>
      </c>
      <c r="E23" s="110">
        <f>認証計画書!I91</f>
        <v>0</v>
      </c>
      <c r="F23" s="110">
        <f>認証計画書!J91</f>
        <v>0</v>
      </c>
      <c r="H23" s="83"/>
    </row>
    <row r="24" spans="1:8" ht="18.75" hidden="1" customHeight="1" outlineLevel="1">
      <c r="A24" s="445" t="s">
        <v>70</v>
      </c>
      <c r="B24" s="446"/>
      <c r="C24" s="110">
        <f>認証計画書!G92</f>
        <v>0</v>
      </c>
      <c r="D24" s="110">
        <f>認証計画書!H92</f>
        <v>0</v>
      </c>
      <c r="E24" s="110">
        <f>認証計画書!I92</f>
        <v>0</v>
      </c>
      <c r="F24" s="110">
        <f>認証計画書!J92</f>
        <v>0</v>
      </c>
      <c r="H24" s="83"/>
    </row>
    <row r="25" spans="1:8" ht="18.75" hidden="1" customHeight="1" outlineLevel="1">
      <c r="A25" s="445" t="s">
        <v>71</v>
      </c>
      <c r="B25" s="446"/>
      <c r="C25" s="110">
        <f>認証計画書!G93</f>
        <v>0</v>
      </c>
      <c r="D25" s="110">
        <f>認証計画書!H93</f>
        <v>0</v>
      </c>
      <c r="E25" s="110">
        <f>認証計画書!I93</f>
        <v>0</v>
      </c>
      <c r="F25" s="110">
        <f>認証計画書!J93</f>
        <v>0</v>
      </c>
      <c r="H25" s="83"/>
    </row>
    <row r="26" spans="1:8" ht="18.75" hidden="1" customHeight="1" outlineLevel="1">
      <c r="A26" s="445" t="s">
        <v>72</v>
      </c>
      <c r="B26" s="446"/>
      <c r="C26" s="110">
        <f>認証計画書!G94</f>
        <v>0</v>
      </c>
      <c r="D26" s="110">
        <f>認証計画書!H94</f>
        <v>0</v>
      </c>
      <c r="E26" s="110">
        <f>認証計画書!I94</f>
        <v>0</v>
      </c>
      <c r="F26" s="110">
        <f>認証計画書!J94</f>
        <v>0</v>
      </c>
      <c r="H26" s="83"/>
    </row>
    <row r="27" spans="1:8" ht="18.75" hidden="1" customHeight="1" outlineLevel="1">
      <c r="A27" s="445" t="s">
        <v>73</v>
      </c>
      <c r="B27" s="446"/>
      <c r="C27" s="110">
        <f>認証計画書!G95</f>
        <v>0</v>
      </c>
      <c r="D27" s="110">
        <f>認証計画書!H95</f>
        <v>0</v>
      </c>
      <c r="E27" s="110">
        <f>認証計画書!I95</f>
        <v>0</v>
      </c>
      <c r="F27" s="110">
        <f>認証計画書!J95</f>
        <v>0</v>
      </c>
      <c r="H27" s="83"/>
    </row>
    <row r="28" spans="1:8" ht="18.75" hidden="1" customHeight="1" outlineLevel="1">
      <c r="A28" s="445" t="s">
        <v>74</v>
      </c>
      <c r="B28" s="446"/>
      <c r="C28" s="110">
        <f>認証計画書!G96</f>
        <v>0</v>
      </c>
      <c r="D28" s="110">
        <f>認証計画書!H96</f>
        <v>0</v>
      </c>
      <c r="E28" s="110">
        <f>認証計画書!I96</f>
        <v>0</v>
      </c>
      <c r="F28" s="110">
        <f>認証計画書!J96</f>
        <v>0</v>
      </c>
      <c r="H28" s="83"/>
    </row>
    <row r="29" spans="1:8" ht="18.75" hidden="1" customHeight="1" outlineLevel="1">
      <c r="A29" s="445" t="s">
        <v>75</v>
      </c>
      <c r="B29" s="446"/>
      <c r="C29" s="110">
        <f>認証計画書!G97</f>
        <v>0</v>
      </c>
      <c r="D29" s="110">
        <f>認証計画書!H97</f>
        <v>0</v>
      </c>
      <c r="E29" s="110">
        <f>認証計画書!I97</f>
        <v>0</v>
      </c>
      <c r="F29" s="110">
        <f>認証計画書!J97</f>
        <v>0</v>
      </c>
      <c r="H29" s="83"/>
    </row>
    <row r="30" spans="1:8" ht="18.75" hidden="1" customHeight="1" outlineLevel="1">
      <c r="A30" s="445" t="s">
        <v>76</v>
      </c>
      <c r="B30" s="446"/>
      <c r="C30" s="110">
        <f>認証計画書!G98</f>
        <v>0</v>
      </c>
      <c r="D30" s="110">
        <f>認証計画書!H98</f>
        <v>0</v>
      </c>
      <c r="E30" s="110">
        <f>認証計画書!I98</f>
        <v>0</v>
      </c>
      <c r="F30" s="110">
        <f>認証計画書!J98</f>
        <v>0</v>
      </c>
      <c r="H30" s="83"/>
    </row>
    <row r="31" spans="1:8" ht="18.75" hidden="1" customHeight="1" outlineLevel="1">
      <c r="A31" s="445" t="s">
        <v>77</v>
      </c>
      <c r="B31" s="446"/>
      <c r="C31" s="110">
        <f>認証計画書!G99</f>
        <v>0</v>
      </c>
      <c r="D31" s="110">
        <f>認証計画書!H99</f>
        <v>0</v>
      </c>
      <c r="E31" s="110">
        <f>認証計画書!I99</f>
        <v>0</v>
      </c>
      <c r="F31" s="110">
        <f>認証計画書!J99</f>
        <v>0</v>
      </c>
      <c r="H31" s="83"/>
    </row>
    <row r="32" spans="1:8" ht="18.75" hidden="1" customHeight="1" outlineLevel="1">
      <c r="A32" s="445" t="s">
        <v>78</v>
      </c>
      <c r="B32" s="446"/>
      <c r="C32" s="110">
        <f>認証計画書!G100</f>
        <v>0</v>
      </c>
      <c r="D32" s="110">
        <f>認証計画書!H100</f>
        <v>0</v>
      </c>
      <c r="E32" s="110">
        <f>認証計画書!I100</f>
        <v>0</v>
      </c>
      <c r="F32" s="110">
        <f>認証計画書!J100</f>
        <v>0</v>
      </c>
      <c r="H32" s="83"/>
    </row>
    <row r="33" spans="1:8" ht="18.75" hidden="1" customHeight="1" outlineLevel="1">
      <c r="A33" s="445" t="s">
        <v>79</v>
      </c>
      <c r="B33" s="446"/>
      <c r="C33" s="110">
        <f>認証計画書!G101</f>
        <v>0</v>
      </c>
      <c r="D33" s="110">
        <f>認証計画書!H101</f>
        <v>0</v>
      </c>
      <c r="E33" s="110">
        <f>認証計画書!I101</f>
        <v>0</v>
      </c>
      <c r="F33" s="110">
        <f>認証計画書!J101</f>
        <v>0</v>
      </c>
      <c r="H33" s="83"/>
    </row>
    <row r="34" spans="1:8" ht="18.75" hidden="1" customHeight="1" outlineLevel="1">
      <c r="A34" s="445" t="s">
        <v>80</v>
      </c>
      <c r="B34" s="446"/>
      <c r="C34" s="110">
        <f>認証計画書!G102</f>
        <v>0</v>
      </c>
      <c r="D34" s="110">
        <f>認証計画書!H102</f>
        <v>0</v>
      </c>
      <c r="E34" s="110">
        <f>認証計画書!I102</f>
        <v>0</v>
      </c>
      <c r="F34" s="110">
        <f>認証計画書!J102</f>
        <v>0</v>
      </c>
      <c r="H34" s="83"/>
    </row>
    <row r="35" spans="1:8" ht="18.75" hidden="1" customHeight="1" outlineLevel="1">
      <c r="A35" s="445" t="s">
        <v>81</v>
      </c>
      <c r="B35" s="446"/>
      <c r="C35" s="110">
        <f>認証計画書!G103</f>
        <v>0</v>
      </c>
      <c r="D35" s="110">
        <f>認証計画書!H103</f>
        <v>0</v>
      </c>
      <c r="E35" s="110">
        <f>認証計画書!I103</f>
        <v>0</v>
      </c>
      <c r="F35" s="110">
        <f>認証計画書!J103</f>
        <v>0</v>
      </c>
      <c r="H35" s="83"/>
    </row>
    <row r="36" spans="1:8" ht="18.75" hidden="1" customHeight="1" outlineLevel="1">
      <c r="A36" s="445" t="s">
        <v>82</v>
      </c>
      <c r="B36" s="446"/>
      <c r="C36" s="110">
        <f>認証計画書!G104</f>
        <v>0</v>
      </c>
      <c r="D36" s="110">
        <f>認証計画書!H104</f>
        <v>0</v>
      </c>
      <c r="E36" s="110">
        <f>認証計画書!I104</f>
        <v>0</v>
      </c>
      <c r="F36" s="110">
        <f>認証計画書!J104</f>
        <v>0</v>
      </c>
      <c r="H36" s="83"/>
    </row>
    <row r="37" spans="1:8" ht="18.75" hidden="1" customHeight="1" outlineLevel="1">
      <c r="A37" s="445" t="s">
        <v>83</v>
      </c>
      <c r="B37" s="446"/>
      <c r="C37" s="110">
        <f>認証計画書!G105</f>
        <v>0</v>
      </c>
      <c r="D37" s="110">
        <f>認証計画書!H105</f>
        <v>0</v>
      </c>
      <c r="E37" s="110">
        <f>認証計画書!I105</f>
        <v>0</v>
      </c>
      <c r="F37" s="110">
        <f>認証計画書!J105</f>
        <v>0</v>
      </c>
      <c r="H37" s="83"/>
    </row>
    <row r="38" spans="1:8" ht="18.75" hidden="1" customHeight="1" outlineLevel="1">
      <c r="A38" s="445" t="s">
        <v>84</v>
      </c>
      <c r="B38" s="446"/>
      <c r="C38" s="110">
        <f>認証計画書!G106</f>
        <v>0</v>
      </c>
      <c r="D38" s="110">
        <f>認証計画書!H106</f>
        <v>0</v>
      </c>
      <c r="E38" s="110">
        <f>認証計画書!I106</f>
        <v>0</v>
      </c>
      <c r="F38" s="110">
        <f>認証計画書!J106</f>
        <v>0</v>
      </c>
      <c r="H38" s="83"/>
    </row>
    <row r="39" spans="1:8" ht="18.75" hidden="1" customHeight="1" outlineLevel="1">
      <c r="A39" s="445" t="s">
        <v>85</v>
      </c>
      <c r="B39" s="446"/>
      <c r="C39" s="110">
        <f>認証計画書!G107</f>
        <v>0</v>
      </c>
      <c r="D39" s="110">
        <f>認証計画書!H107</f>
        <v>0</v>
      </c>
      <c r="E39" s="110">
        <f>認証計画書!I107</f>
        <v>0</v>
      </c>
      <c r="F39" s="110">
        <f>認証計画書!J107</f>
        <v>0</v>
      </c>
      <c r="H39" s="83"/>
    </row>
    <row r="40" spans="1:8" ht="18.75" hidden="1" customHeight="1" outlineLevel="1">
      <c r="A40" s="445" t="s">
        <v>86</v>
      </c>
      <c r="B40" s="446"/>
      <c r="C40" s="110">
        <f>認証計画書!G108</f>
        <v>0</v>
      </c>
      <c r="D40" s="110">
        <f>認証計画書!H108</f>
        <v>0</v>
      </c>
      <c r="E40" s="110">
        <f>認証計画書!I108</f>
        <v>0</v>
      </c>
      <c r="F40" s="110">
        <f>認証計画書!J108</f>
        <v>0</v>
      </c>
      <c r="H40" s="83"/>
    </row>
    <row r="41" spans="1:8" ht="18.75" hidden="1" customHeight="1" outlineLevel="1">
      <c r="A41" s="445" t="s">
        <v>87</v>
      </c>
      <c r="B41" s="446"/>
      <c r="C41" s="110">
        <f>認証計画書!G109</f>
        <v>0</v>
      </c>
      <c r="D41" s="110">
        <f>認証計画書!H109</f>
        <v>0</v>
      </c>
      <c r="E41" s="110">
        <f>認証計画書!I109</f>
        <v>0</v>
      </c>
      <c r="F41" s="110">
        <f>認証計画書!J109</f>
        <v>0</v>
      </c>
      <c r="H41" s="83"/>
    </row>
    <row r="42" spans="1:8" ht="18.75" hidden="1" customHeight="1" outlineLevel="1">
      <c r="A42" s="445" t="s">
        <v>88</v>
      </c>
      <c r="B42" s="446"/>
      <c r="C42" s="110">
        <f>認証計画書!G110</f>
        <v>0</v>
      </c>
      <c r="D42" s="110">
        <f>認証計画書!H110</f>
        <v>0</v>
      </c>
      <c r="E42" s="110">
        <f>認証計画書!I110</f>
        <v>0</v>
      </c>
      <c r="F42" s="110">
        <f>認証計画書!J110</f>
        <v>0</v>
      </c>
      <c r="H42" s="83"/>
    </row>
    <row r="43" spans="1:8" ht="17.25" customHeight="1" collapsed="1">
      <c r="A43" s="457" t="s">
        <v>89</v>
      </c>
      <c r="B43" s="458"/>
      <c r="C43" s="252">
        <f>SUM(C15:C42)</f>
        <v>0</v>
      </c>
      <c r="D43" s="252">
        <f t="shared" ref="D43:F43" si="1">SUM(D15:D42)</f>
        <v>0</v>
      </c>
      <c r="E43" s="252">
        <f t="shared" si="1"/>
        <v>0</v>
      </c>
      <c r="F43" s="252">
        <f t="shared" si="1"/>
        <v>0</v>
      </c>
      <c r="H43" s="83"/>
    </row>
    <row r="44" spans="1:8" ht="17.25" customHeight="1">
      <c r="A44" s="76"/>
      <c r="B44" s="76"/>
      <c r="C44" s="96"/>
      <c r="D44" s="97"/>
      <c r="E44" s="97"/>
      <c r="F44" s="97"/>
      <c r="G44" s="96"/>
      <c r="H44" s="83"/>
    </row>
    <row r="45" spans="1:8" ht="31.5" customHeight="1">
      <c r="A45" s="463" t="s">
        <v>90</v>
      </c>
      <c r="B45" s="463"/>
      <c r="C45" s="463"/>
      <c r="D45" s="463"/>
      <c r="E45" s="222">
        <f>IF(認証計画書!G112="発行あり",20000*認証計画書!H112,0)</f>
        <v>0</v>
      </c>
      <c r="F45" s="97"/>
      <c r="G45" s="96"/>
      <c r="H45" s="83" t="s">
        <v>91</v>
      </c>
    </row>
    <row r="46" spans="1:8" ht="17.25" customHeight="1">
      <c r="A46" s="76"/>
      <c r="B46" s="76"/>
      <c r="C46" s="96"/>
      <c r="D46" s="97"/>
      <c r="E46" s="97"/>
      <c r="F46" s="97"/>
      <c r="G46" s="96"/>
    </row>
    <row r="47" spans="1:8" ht="56.25" customHeight="1">
      <c r="A47" s="459" t="s">
        <v>92</v>
      </c>
      <c r="B47" s="459"/>
      <c r="C47" s="460" t="str">
        <f>認証計画書!D138</f>
        <v>有効な基準適合証を利用することを条件とし、工数を算出しています。
製造所〇:名称（登録番号）のISO 13485審査報告書につきましては、直近の再認証審査（RA）を含む過去3年分の審査報告書をご提出ください。</v>
      </c>
      <c r="D47" s="461"/>
      <c r="E47" s="461"/>
      <c r="F47" s="462"/>
      <c r="G47" s="96"/>
      <c r="H47" s="83" t="s">
        <v>93</v>
      </c>
    </row>
    <row r="48" spans="1:8" ht="16.5" customHeight="1">
      <c r="A48" s="90"/>
    </row>
    <row r="49" spans="1:8" ht="25.5" customHeight="1">
      <c r="A49" s="452" t="s">
        <v>94</v>
      </c>
      <c r="B49" s="452"/>
      <c r="C49" s="452"/>
      <c r="D49" s="452"/>
      <c r="E49" s="452"/>
      <c r="F49" s="452"/>
      <c r="G49" s="204">
        <f>C7</f>
        <v>0</v>
      </c>
    </row>
    <row r="50" spans="1:8" ht="4.5" customHeight="1">
      <c r="A50" s="98"/>
      <c r="B50" s="98"/>
      <c r="C50" s="98"/>
      <c r="D50" s="98"/>
      <c r="E50" s="98"/>
      <c r="F50" s="98"/>
      <c r="G50" s="204"/>
    </row>
    <row r="51" spans="1:8" ht="25.5" customHeight="1">
      <c r="A51" s="452" t="s">
        <v>95</v>
      </c>
      <c r="B51" s="452"/>
      <c r="C51" s="452"/>
      <c r="D51" s="452"/>
      <c r="E51" s="452"/>
      <c r="F51" s="452"/>
      <c r="G51" s="213">
        <f>C9*D5</f>
        <v>1210000</v>
      </c>
    </row>
    <row r="52" spans="1:8" ht="5.25" customHeight="1">
      <c r="A52" s="159"/>
      <c r="B52" s="159"/>
      <c r="C52" s="159"/>
      <c r="D52" s="159"/>
      <c r="E52" s="159"/>
      <c r="F52" s="159"/>
      <c r="G52" s="210"/>
    </row>
    <row r="53" spans="1:8" ht="25.5" customHeight="1">
      <c r="A53" s="452" t="s">
        <v>96</v>
      </c>
      <c r="B53" s="452"/>
      <c r="C53" s="452"/>
      <c r="D53" s="452"/>
      <c r="E53" s="452"/>
      <c r="F53" s="452"/>
      <c r="G53" s="204">
        <f>SUM(C43:F43)*D5</f>
        <v>0</v>
      </c>
    </row>
    <row r="54" spans="1:8" ht="5.25" customHeight="1">
      <c r="A54" s="98"/>
      <c r="B54" s="98"/>
      <c r="C54" s="98"/>
      <c r="D54" s="99"/>
      <c r="E54" s="98"/>
      <c r="F54" s="98"/>
      <c r="G54" s="204"/>
    </row>
    <row r="55" spans="1:8" ht="25.5" customHeight="1">
      <c r="A55" s="456" t="s">
        <v>97</v>
      </c>
      <c r="B55" s="456"/>
      <c r="C55" s="456"/>
      <c r="D55" s="456"/>
      <c r="E55" s="456"/>
      <c r="F55" s="456"/>
      <c r="G55" s="214">
        <f>E45</f>
        <v>0</v>
      </c>
    </row>
    <row r="56" spans="1:8" ht="5.25" customHeight="1">
      <c r="A56" s="98"/>
      <c r="B56" s="98"/>
      <c r="C56" s="98"/>
      <c r="D56" s="99"/>
      <c r="E56" s="98"/>
      <c r="F56" s="98"/>
      <c r="G56" s="204"/>
    </row>
    <row r="57" spans="1:8" ht="21" customHeight="1">
      <c r="A57" s="453" t="s">
        <v>98</v>
      </c>
      <c r="B57" s="453"/>
      <c r="C57" s="453"/>
      <c r="D57" s="453"/>
      <c r="E57" s="453"/>
      <c r="F57" s="453"/>
      <c r="G57" s="205">
        <f>SUM(G49:G55)</f>
        <v>1210000</v>
      </c>
    </row>
    <row r="58" spans="1:8" ht="21" customHeight="1">
      <c r="A58" s="100"/>
      <c r="B58" s="101"/>
      <c r="C58" s="101"/>
      <c r="D58" s="101"/>
      <c r="E58" s="101"/>
      <c r="F58" s="101"/>
      <c r="G58" s="102"/>
    </row>
    <row r="59" spans="1:8">
      <c r="A59" s="454" t="s">
        <v>99</v>
      </c>
      <c r="B59" s="454"/>
      <c r="C59" s="454"/>
      <c r="D59" s="454"/>
      <c r="E59" s="454"/>
      <c r="F59" s="454"/>
      <c r="G59" s="454"/>
    </row>
    <row r="60" spans="1:8" ht="39" customHeight="1">
      <c r="A60" s="103" t="s">
        <v>100</v>
      </c>
      <c r="B60" s="103"/>
      <c r="C60" s="104"/>
      <c r="D60" s="104"/>
      <c r="E60" s="104"/>
      <c r="F60" s="211" t="s">
        <v>101</v>
      </c>
      <c r="G60" s="191" t="s">
        <v>102</v>
      </c>
      <c r="H60" s="83" t="s">
        <v>103</v>
      </c>
    </row>
    <row r="61" spans="1:8" ht="27.75" customHeight="1">
      <c r="A61" s="455" t="s">
        <v>104</v>
      </c>
      <c r="B61" s="455"/>
      <c r="C61" s="455"/>
      <c r="D61" s="455"/>
      <c r="E61" s="455"/>
      <c r="F61" s="455"/>
      <c r="G61" s="455"/>
    </row>
    <row r="62" spans="1:8" ht="23.25" customHeight="1">
      <c r="A62" s="450" t="s">
        <v>105</v>
      </c>
      <c r="B62" s="451"/>
      <c r="C62" s="451"/>
      <c r="D62" s="451"/>
      <c r="E62" s="451"/>
      <c r="F62" s="451"/>
      <c r="G62" s="451"/>
    </row>
    <row r="63" spans="1:8" ht="24.75" customHeight="1" thickBot="1">
      <c r="A63" s="165" t="s">
        <v>106</v>
      </c>
      <c r="B63" s="166"/>
      <c r="F63" s="102"/>
      <c r="G63" s="102"/>
    </row>
    <row r="64" spans="1:8" ht="49.5" customHeight="1" thickBot="1">
      <c r="A64" s="447"/>
      <c r="B64" s="448"/>
      <c r="C64" s="448"/>
      <c r="D64" s="448"/>
      <c r="E64" s="448"/>
      <c r="F64" s="449"/>
      <c r="G64" s="167"/>
    </row>
    <row r="65" spans="5:7" s="105" customFormat="1">
      <c r="E65" s="105" t="s">
        <v>107</v>
      </c>
    </row>
    <row r="66" spans="5:7" s="105" customFormat="1">
      <c r="E66" s="105" t="s">
        <v>108</v>
      </c>
      <c r="G66" s="106"/>
    </row>
    <row r="67" spans="5:7" s="105" customFormat="1">
      <c r="E67" s="105" t="s">
        <v>109</v>
      </c>
      <c r="G67" s="106"/>
    </row>
    <row r="68" spans="5:7" s="105" customFormat="1">
      <c r="E68" s="105" t="s">
        <v>110</v>
      </c>
      <c r="G68" s="106"/>
    </row>
    <row r="69" spans="5:7" s="105" customFormat="1">
      <c r="E69" s="105" t="s">
        <v>111</v>
      </c>
      <c r="G69" s="106"/>
    </row>
    <row r="70" spans="5:7" s="105" customFormat="1">
      <c r="E70" s="107" t="s">
        <v>112</v>
      </c>
      <c r="F70" s="107"/>
      <c r="G70" s="108"/>
    </row>
    <row r="71" spans="5:7" s="105" customFormat="1">
      <c r="E71" s="109"/>
      <c r="F71" s="106"/>
      <c r="G71" s="106"/>
    </row>
  </sheetData>
  <sheetProtection selectLockedCells="1"/>
  <mergeCells count="51">
    <mergeCell ref="K14:M14"/>
    <mergeCell ref="A41:B41"/>
    <mergeCell ref="A31:B31"/>
    <mergeCell ref="A32:B32"/>
    <mergeCell ref="A33:B33"/>
    <mergeCell ref="A34:B34"/>
    <mergeCell ref="A35:B35"/>
    <mergeCell ref="A36:B36"/>
    <mergeCell ref="A37:B37"/>
    <mergeCell ref="A38:B38"/>
    <mergeCell ref="A39:B39"/>
    <mergeCell ref="A40:B40"/>
    <mergeCell ref="A26:B26"/>
    <mergeCell ref="A27:B27"/>
    <mergeCell ref="A28:B28"/>
    <mergeCell ref="A29:B29"/>
    <mergeCell ref="A30:B30"/>
    <mergeCell ref="A23:B23"/>
    <mergeCell ref="A24:B24"/>
    <mergeCell ref="A25:B25"/>
    <mergeCell ref="A21:B21"/>
    <mergeCell ref="A22:B22"/>
    <mergeCell ref="A16:B16"/>
    <mergeCell ref="A17:B17"/>
    <mergeCell ref="A18:B18"/>
    <mergeCell ref="A19:B19"/>
    <mergeCell ref="A20:B20"/>
    <mergeCell ref="A12:B14"/>
    <mergeCell ref="C12:F12"/>
    <mergeCell ref="C13:C14"/>
    <mergeCell ref="D13:F13"/>
    <mergeCell ref="A15:B15"/>
    <mergeCell ref="A2:B2"/>
    <mergeCell ref="A5:C5"/>
    <mergeCell ref="A7:B7"/>
    <mergeCell ref="A9:B9"/>
    <mergeCell ref="A11:F11"/>
    <mergeCell ref="A42:B42"/>
    <mergeCell ref="A64:F64"/>
    <mergeCell ref="A62:G62"/>
    <mergeCell ref="A51:F51"/>
    <mergeCell ref="A53:F53"/>
    <mergeCell ref="A57:F57"/>
    <mergeCell ref="A59:G59"/>
    <mergeCell ref="A61:G61"/>
    <mergeCell ref="A55:F55"/>
    <mergeCell ref="A43:B43"/>
    <mergeCell ref="A47:B47"/>
    <mergeCell ref="C47:F47"/>
    <mergeCell ref="A49:F49"/>
    <mergeCell ref="A45:D45"/>
  </mergeCells>
  <phoneticPr fontId="2"/>
  <dataValidations disablePrompts="1" count="1">
    <dataValidation type="list" allowBlank="1" showInputMessage="1" showErrorMessage="1" sqref="D5" xr:uid="{00000000-0002-0000-0100-000000000000}">
      <formula1>"選択してください,\220000,\440000,\550000"</formula1>
    </dataValidation>
  </dataValidations>
  <printOptions horizontalCentered="1"/>
  <pageMargins left="0.51181102362204722" right="0.51181102362204722" top="0.35433070866141736" bottom="0.43307086614173229" header="0.19685039370078741" footer="0.19685039370078741"/>
  <pageSetup paperSize="9" scale="72" orientation="portrait" r:id="rId1"/>
  <headerFooter alignWithMargins="0">
    <oddFooter>&amp;L&amp;"Tahoma,標準"&amp;9JMDF8701J Rev.1&amp;R&amp;"Tahoma,標準"&amp;10Page 2 of 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1"/>
  <sheetViews>
    <sheetView view="pageBreakPreview" topLeftCell="A21" zoomScaleNormal="100" zoomScaleSheetLayoutView="100" workbookViewId="0">
      <selection activeCell="E21" sqref="E21"/>
    </sheetView>
  </sheetViews>
  <sheetFormatPr defaultColWidth="9" defaultRowHeight="15" customHeight="1"/>
  <cols>
    <col min="1" max="1" width="21.375" style="19" customWidth="1"/>
    <col min="2" max="2" width="2.125" style="20" customWidth="1"/>
    <col min="3" max="3" width="78.875" style="19" customWidth="1"/>
    <col min="4" max="4" width="11.375" style="19" customWidth="1"/>
    <col min="5" max="5" width="12.625" style="19" customWidth="1"/>
    <col min="6" max="6" width="24.625" style="19" customWidth="1"/>
    <col min="7" max="16384" width="9" style="19"/>
  </cols>
  <sheetData>
    <row r="1" spans="1:5" ht="15" customHeight="1">
      <c r="A1" s="119"/>
      <c r="B1" s="202"/>
      <c r="C1" s="116" t="str">
        <f>お見積書Page1!C1</f>
        <v>見積書番号を記入</v>
      </c>
      <c r="D1" s="203"/>
      <c r="E1" s="203"/>
    </row>
    <row r="2" spans="1:5" ht="15" customHeight="1">
      <c r="A2" s="160"/>
      <c r="B2" s="115"/>
      <c r="C2" s="116"/>
    </row>
    <row r="3" spans="1:5" ht="16.5">
      <c r="A3" s="117" t="s">
        <v>113</v>
      </c>
      <c r="B3" s="115"/>
      <c r="C3" s="160"/>
    </row>
    <row r="4" spans="1:5" ht="15" customHeight="1">
      <c r="A4" s="160"/>
      <c r="B4" s="115"/>
      <c r="C4" s="160"/>
    </row>
    <row r="5" spans="1:5" ht="20.25" customHeight="1">
      <c r="A5" s="480" t="s">
        <v>114</v>
      </c>
      <c r="B5" s="480"/>
      <c r="C5" s="480"/>
    </row>
    <row r="6" spans="1:5" ht="20.25" customHeight="1">
      <c r="A6" s="480"/>
      <c r="B6" s="481"/>
      <c r="C6" s="480"/>
    </row>
    <row r="7" spans="1:5" ht="20.25" customHeight="1">
      <c r="A7" s="160"/>
      <c r="B7" s="115"/>
      <c r="C7" s="160"/>
    </row>
    <row r="8" spans="1:5" ht="20.25" customHeight="1">
      <c r="A8" s="118" t="s">
        <v>115</v>
      </c>
      <c r="B8" s="115" t="s">
        <v>116</v>
      </c>
      <c r="C8" s="160" t="s">
        <v>117</v>
      </c>
    </row>
    <row r="9" spans="1:5" ht="20.25" customHeight="1">
      <c r="A9" s="160"/>
      <c r="B9" s="115"/>
      <c r="C9" s="160" t="s">
        <v>118</v>
      </c>
    </row>
    <row r="10" spans="1:5" ht="20.25" customHeight="1">
      <c r="A10" s="160"/>
      <c r="B10" s="115"/>
      <c r="C10" s="119" t="s">
        <v>119</v>
      </c>
    </row>
    <row r="11" spans="1:5" ht="20.25" customHeight="1">
      <c r="A11" s="160"/>
      <c r="B11" s="115"/>
      <c r="C11" s="119" t="s">
        <v>120</v>
      </c>
    </row>
    <row r="12" spans="1:5" ht="20.25" customHeight="1">
      <c r="A12" s="160"/>
      <c r="B12" s="115"/>
      <c r="C12" s="119" t="s">
        <v>121</v>
      </c>
    </row>
    <row r="13" spans="1:5" ht="20.25" customHeight="1">
      <c r="A13" s="161"/>
      <c r="B13" s="115"/>
      <c r="C13" s="160"/>
    </row>
    <row r="14" spans="1:5" ht="20.25" customHeight="1">
      <c r="A14" s="118" t="s">
        <v>122</v>
      </c>
      <c r="B14" s="115" t="s">
        <v>116</v>
      </c>
      <c r="C14" s="160" t="s">
        <v>123</v>
      </c>
    </row>
    <row r="15" spans="1:5" ht="20.25" customHeight="1">
      <c r="A15" s="160"/>
      <c r="B15" s="115"/>
      <c r="C15" s="160"/>
    </row>
    <row r="16" spans="1:5" ht="20.25" customHeight="1">
      <c r="A16" s="118" t="s">
        <v>124</v>
      </c>
      <c r="B16" s="115" t="s">
        <v>116</v>
      </c>
      <c r="C16" s="160" t="s">
        <v>125</v>
      </c>
    </row>
    <row r="17" spans="1:3" ht="31.5" customHeight="1">
      <c r="A17" s="160"/>
      <c r="B17" s="115"/>
      <c r="C17" s="119" t="s">
        <v>126</v>
      </c>
    </row>
    <row r="18" spans="1:3" ht="20.25" customHeight="1">
      <c r="A18" s="118"/>
      <c r="B18" s="115"/>
      <c r="C18" s="160" t="s">
        <v>127</v>
      </c>
    </row>
    <row r="19" spans="1:3" ht="20.25" customHeight="1">
      <c r="A19" s="118"/>
      <c r="B19" s="115"/>
      <c r="C19" s="160"/>
    </row>
    <row r="20" spans="1:3" ht="20.25" customHeight="1">
      <c r="A20" s="118" t="s">
        <v>128</v>
      </c>
      <c r="B20" s="115"/>
      <c r="C20" s="160" t="s">
        <v>129</v>
      </c>
    </row>
    <row r="21" spans="1:3" ht="20.25" customHeight="1">
      <c r="A21" s="118"/>
      <c r="B21" s="115"/>
      <c r="C21" s="160" t="s">
        <v>130</v>
      </c>
    </row>
    <row r="22" spans="1:3" ht="20.25" customHeight="1">
      <c r="A22" s="160"/>
      <c r="B22" s="115"/>
      <c r="C22" s="160"/>
    </row>
    <row r="23" spans="1:3" ht="20.25" customHeight="1">
      <c r="A23" s="118" t="s">
        <v>131</v>
      </c>
      <c r="B23" s="115" t="s">
        <v>116</v>
      </c>
      <c r="C23" s="160" t="s">
        <v>132</v>
      </c>
    </row>
    <row r="24" spans="1:3" ht="20.25" customHeight="1">
      <c r="A24" s="118"/>
      <c r="B24" s="115"/>
      <c r="C24" s="160" t="s">
        <v>133</v>
      </c>
    </row>
    <row r="25" spans="1:3" ht="20.25" customHeight="1">
      <c r="A25" s="118"/>
      <c r="B25" s="115"/>
      <c r="C25" s="160" t="s">
        <v>134</v>
      </c>
    </row>
    <row r="26" spans="1:3" ht="20.25" customHeight="1">
      <c r="A26" s="118"/>
      <c r="B26" s="115"/>
      <c r="C26" s="160" t="s">
        <v>135</v>
      </c>
    </row>
    <row r="27" spans="1:3" ht="20.25" customHeight="1">
      <c r="A27" s="160"/>
      <c r="B27" s="115"/>
      <c r="C27" s="160"/>
    </row>
    <row r="28" spans="1:3" ht="20.25" customHeight="1">
      <c r="A28" s="118" t="s">
        <v>136</v>
      </c>
      <c r="B28" s="115" t="s">
        <v>116</v>
      </c>
      <c r="C28" s="120" t="s">
        <v>137</v>
      </c>
    </row>
    <row r="29" spans="1:3" ht="20.25" customHeight="1">
      <c r="A29" s="118"/>
      <c r="B29" s="115"/>
      <c r="C29" s="120" t="s">
        <v>138</v>
      </c>
    </row>
    <row r="30" spans="1:3" ht="20.25" customHeight="1">
      <c r="A30" s="118"/>
      <c r="B30" s="115"/>
      <c r="C30" s="120" t="s">
        <v>139</v>
      </c>
    </row>
    <row r="31" spans="1:3" ht="20.25" customHeight="1">
      <c r="A31" s="160"/>
      <c r="B31" s="115"/>
      <c r="C31" s="123" t="s">
        <v>140</v>
      </c>
    </row>
    <row r="32" spans="1:3" ht="38.25" customHeight="1">
      <c r="A32" s="115"/>
      <c r="B32" s="115"/>
      <c r="C32" s="123" t="s">
        <v>141</v>
      </c>
    </row>
    <row r="33" spans="1:4" ht="20.25" customHeight="1">
      <c r="A33" s="115"/>
      <c r="B33" s="115"/>
      <c r="C33" s="120" t="s">
        <v>142</v>
      </c>
    </row>
    <row r="34" spans="1:4" ht="20.25" customHeight="1">
      <c r="A34" s="160" t="s">
        <v>143</v>
      </c>
      <c r="B34" s="115"/>
      <c r="C34" s="120"/>
    </row>
    <row r="35" spans="1:4" ht="20.25" customHeight="1">
      <c r="A35" s="160"/>
      <c r="B35" s="115"/>
      <c r="C35" s="120"/>
    </row>
    <row r="36" spans="1:4" ht="20.25" customHeight="1">
      <c r="A36" s="118" t="s">
        <v>144</v>
      </c>
      <c r="B36" s="115" t="s">
        <v>116</v>
      </c>
      <c r="C36" s="120" t="s">
        <v>145</v>
      </c>
    </row>
    <row r="37" spans="1:4" ht="20.25" customHeight="1">
      <c r="A37" s="118" t="s">
        <v>146</v>
      </c>
      <c r="B37" s="115"/>
      <c r="C37" s="120" t="s">
        <v>147</v>
      </c>
    </row>
    <row r="38" spans="1:4" ht="21" customHeight="1">
      <c r="A38" s="160"/>
      <c r="B38" s="115"/>
      <c r="C38" s="120" t="s">
        <v>148</v>
      </c>
    </row>
    <row r="39" spans="1:4" ht="21" customHeight="1">
      <c r="A39" s="160"/>
      <c r="B39" s="115"/>
      <c r="C39" s="120"/>
    </row>
    <row r="40" spans="1:4" ht="21" customHeight="1">
      <c r="A40" s="209" t="s">
        <v>149</v>
      </c>
      <c r="B40" s="115" t="s">
        <v>116</v>
      </c>
      <c r="C40" s="123" t="s">
        <v>150</v>
      </c>
    </row>
    <row r="41" spans="1:4" ht="80.25" customHeight="1">
      <c r="A41" s="209" t="s">
        <v>151</v>
      </c>
      <c r="C41" s="123" t="s">
        <v>152</v>
      </c>
    </row>
    <row r="42" spans="1:4" ht="21" customHeight="1">
      <c r="A42" s="160"/>
      <c r="B42" s="115"/>
      <c r="C42" s="160"/>
    </row>
    <row r="43" spans="1:4" ht="35.25" customHeight="1">
      <c r="A43" s="206" t="s">
        <v>153</v>
      </c>
      <c r="B43" s="207" t="s">
        <v>154</v>
      </c>
      <c r="C43" s="208" t="s">
        <v>155</v>
      </c>
      <c r="D43" s="19" t="s">
        <v>156</v>
      </c>
    </row>
    <row r="44" spans="1:4" ht="21" customHeight="1">
      <c r="A44" s="160"/>
      <c r="B44" s="115"/>
      <c r="C44" s="208" t="s">
        <v>157</v>
      </c>
    </row>
    <row r="45" spans="1:4" ht="96" customHeight="1">
      <c r="A45" s="160"/>
      <c r="B45" s="115"/>
      <c r="C45" s="208" t="s">
        <v>158</v>
      </c>
    </row>
    <row r="46" spans="1:4" ht="21" customHeight="1">
      <c r="A46" s="160"/>
      <c r="B46" s="115"/>
      <c r="C46" s="208"/>
    </row>
    <row r="47" spans="1:4" ht="21" customHeight="1">
      <c r="A47" s="160"/>
      <c r="B47" s="115"/>
      <c r="C47" s="208"/>
    </row>
    <row r="48" spans="1:4" ht="15" customHeight="1">
      <c r="A48" s="160"/>
      <c r="B48" s="115"/>
      <c r="C48" s="160"/>
    </row>
    <row r="49" spans="1:3" ht="15" customHeight="1">
      <c r="A49" s="160"/>
      <c r="B49" s="115"/>
      <c r="C49" s="160"/>
    </row>
    <row r="50" spans="1:3" ht="15" customHeight="1">
      <c r="A50" s="160"/>
      <c r="B50" s="115"/>
      <c r="C50" s="160"/>
    </row>
    <row r="51" spans="1:3" ht="15" customHeight="1">
      <c r="A51" s="160"/>
      <c r="B51" s="115"/>
      <c r="C51" s="160"/>
    </row>
  </sheetData>
  <mergeCells count="2">
    <mergeCell ref="A5:C5"/>
    <mergeCell ref="A6:C6"/>
  </mergeCells>
  <phoneticPr fontId="2"/>
  <printOptions horizontalCentered="1"/>
  <pageMargins left="0.51181102362204722" right="0.51181102362204722" top="0.35433070866141736" bottom="0.43307086614173229" header="0.19685039370078741" footer="0.19685039370078741"/>
  <pageSetup paperSize="9" scale="72" orientation="portrait" r:id="rId1"/>
  <headerFooter alignWithMargins="0">
    <oddFooter>&amp;L&amp;"Tahoma,標準"&amp;9JMDF8701J Rev.1&amp;R&amp;"Tahoma,標準"&amp;10Page 3 of 5</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4F2816DD-C5F4-41CF-A9BB-0D9280C340BD}">
            <xm:f>OR(お見積書Page1!$D$5="【 特急 】",お見積書Page1!$D$5="【 特急　オンサイト 】")</xm:f>
            <x14:dxf>
              <font>
                <color auto="1"/>
              </font>
            </x14:dxf>
          </x14:cfRule>
          <xm:sqref>A43:C43 C44:C47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view="pageBreakPreview" topLeftCell="A39" zoomScaleNormal="100" zoomScaleSheetLayoutView="100" workbookViewId="0">
      <selection activeCell="D52" sqref="D52"/>
    </sheetView>
  </sheetViews>
  <sheetFormatPr defaultColWidth="9" defaultRowHeight="15" customHeight="1"/>
  <cols>
    <col min="1" max="1" width="21.625" style="21" customWidth="1"/>
    <col min="2" max="2" width="3.125" style="22" customWidth="1"/>
    <col min="3" max="3" width="71.875" style="23" customWidth="1"/>
    <col min="4" max="4" width="9.875" style="21" customWidth="1"/>
    <col min="5" max="5" width="12.625" style="21" customWidth="1"/>
    <col min="6" max="6" width="24.625" style="21" customWidth="1"/>
    <col min="7" max="16384" width="9" style="21"/>
  </cols>
  <sheetData>
    <row r="1" spans="1:5" ht="15" customHeight="1">
      <c r="A1" s="120"/>
      <c r="B1" s="121"/>
      <c r="C1" s="122" t="str">
        <f>お見積書Page1!C1</f>
        <v>見積書番号を記入</v>
      </c>
    </row>
    <row r="2" spans="1:5" ht="15" customHeight="1">
      <c r="A2" s="117"/>
      <c r="B2" s="121"/>
      <c r="C2" s="123"/>
    </row>
    <row r="3" spans="1:5" ht="27" customHeight="1">
      <c r="A3" s="117" t="s">
        <v>159</v>
      </c>
      <c r="B3" s="117"/>
      <c r="C3" s="117"/>
    </row>
    <row r="4" spans="1:5" ht="15" customHeight="1">
      <c r="A4" s="117"/>
      <c r="B4" s="121"/>
      <c r="C4" s="123"/>
    </row>
    <row r="5" spans="1:5" ht="15" customHeight="1">
      <c r="A5" s="120"/>
      <c r="B5" s="121"/>
      <c r="C5" s="123"/>
    </row>
    <row r="6" spans="1:5" ht="21.75" customHeight="1">
      <c r="A6" s="124" t="s">
        <v>160</v>
      </c>
      <c r="C6" s="168" t="s">
        <v>161</v>
      </c>
    </row>
    <row r="7" spans="1:5" ht="21.75" customHeight="1">
      <c r="A7" s="120"/>
      <c r="B7" s="121"/>
      <c r="C7" s="123"/>
    </row>
    <row r="8" spans="1:5" ht="21.75" customHeight="1">
      <c r="A8" s="124" t="s">
        <v>162</v>
      </c>
      <c r="C8" s="168" t="s">
        <v>163</v>
      </c>
      <c r="D8" s="23"/>
      <c r="E8" s="23"/>
    </row>
    <row r="9" spans="1:5" ht="21.75" customHeight="1">
      <c r="A9" s="125"/>
      <c r="C9" s="123"/>
      <c r="D9" s="23"/>
      <c r="E9" s="23"/>
    </row>
    <row r="10" spans="1:5" ht="21.75" customHeight="1">
      <c r="A10" s="126" t="s">
        <v>164</v>
      </c>
      <c r="C10" s="169" t="s">
        <v>165</v>
      </c>
      <c r="D10" s="23"/>
      <c r="E10" s="23"/>
    </row>
    <row r="11" spans="1:5" ht="21.75" customHeight="1">
      <c r="A11" s="125"/>
      <c r="C11" s="169" t="s">
        <v>166</v>
      </c>
      <c r="D11" s="23"/>
      <c r="E11" s="23"/>
    </row>
    <row r="12" spans="1:5" ht="21.75" customHeight="1">
      <c r="A12" s="125"/>
      <c r="B12" s="127"/>
      <c r="C12" s="128"/>
      <c r="D12" s="23"/>
      <c r="E12" s="23"/>
    </row>
    <row r="13" spans="1:5" ht="21.75" hidden="1" customHeight="1">
      <c r="A13" s="125"/>
      <c r="B13" s="121"/>
      <c r="C13" s="123"/>
      <c r="D13" s="23"/>
      <c r="E13" s="23"/>
    </row>
    <row r="14" spans="1:5" ht="21.75" customHeight="1">
      <c r="A14" s="126" t="s">
        <v>167</v>
      </c>
      <c r="B14" s="121" t="s">
        <v>168</v>
      </c>
      <c r="C14" s="123" t="s">
        <v>169</v>
      </c>
      <c r="D14" s="23"/>
      <c r="E14" s="23"/>
    </row>
    <row r="15" spans="1:5" ht="21.75" customHeight="1">
      <c r="A15" s="125"/>
      <c r="B15" s="121" t="s">
        <v>170</v>
      </c>
      <c r="C15" s="123" t="s">
        <v>171</v>
      </c>
      <c r="D15" s="24"/>
      <c r="E15" s="23"/>
    </row>
    <row r="16" spans="1:5" ht="21.75" customHeight="1">
      <c r="A16" s="125"/>
      <c r="B16" s="121"/>
      <c r="C16" s="130" t="s">
        <v>172</v>
      </c>
      <c r="D16" s="24"/>
      <c r="E16" s="23"/>
    </row>
    <row r="17" spans="1:5" ht="21.75" customHeight="1">
      <c r="A17" s="125"/>
      <c r="B17" s="121"/>
      <c r="C17" s="123"/>
      <c r="D17" s="24"/>
      <c r="E17" s="23"/>
    </row>
    <row r="18" spans="1:5" ht="21.75" customHeight="1">
      <c r="A18" s="483" t="s">
        <v>173</v>
      </c>
      <c r="B18" s="483"/>
      <c r="C18" s="483"/>
      <c r="D18" s="24"/>
      <c r="E18" s="23"/>
    </row>
    <row r="19" spans="1:5" ht="21.75" customHeight="1">
      <c r="A19" s="209"/>
      <c r="B19" s="169"/>
      <c r="C19" s="169" t="s">
        <v>174</v>
      </c>
      <c r="D19" s="24"/>
      <c r="E19" s="23"/>
    </row>
    <row r="20" spans="1:5" ht="21.75" customHeight="1">
      <c r="A20" s="125"/>
      <c r="B20" s="121"/>
      <c r="C20" s="123"/>
      <c r="D20" s="23"/>
      <c r="E20" s="23"/>
    </row>
    <row r="21" spans="1:5" ht="21.75" customHeight="1">
      <c r="A21" s="129" t="s">
        <v>175</v>
      </c>
      <c r="B21" s="130"/>
      <c r="C21" s="130" t="s">
        <v>176</v>
      </c>
      <c r="D21" s="23"/>
      <c r="E21" s="23"/>
    </row>
    <row r="22" spans="1:5" ht="21.75" customHeight="1">
      <c r="A22" s="125"/>
      <c r="B22" s="130"/>
      <c r="C22" s="130" t="s">
        <v>177</v>
      </c>
      <c r="D22" s="23"/>
      <c r="E22" s="23"/>
    </row>
    <row r="23" spans="1:5" ht="21.75" customHeight="1">
      <c r="A23" s="120"/>
      <c r="B23" s="121"/>
      <c r="C23" s="123"/>
    </row>
    <row r="24" spans="1:5" ht="21.75" customHeight="1">
      <c r="A24" s="120"/>
      <c r="B24" s="121"/>
      <c r="C24" s="120"/>
    </row>
    <row r="25" spans="1:5" ht="21.75" customHeight="1">
      <c r="A25" s="120"/>
      <c r="B25" s="121"/>
      <c r="C25" s="120"/>
    </row>
    <row r="26" spans="1:5" ht="21.75" customHeight="1">
      <c r="A26" s="120"/>
      <c r="B26" s="121"/>
      <c r="C26" s="123"/>
    </row>
    <row r="27" spans="1:5" ht="21.75" customHeight="1">
      <c r="A27" s="120"/>
      <c r="B27" s="121"/>
      <c r="C27" s="123"/>
    </row>
    <row r="28" spans="1:5" ht="21.75" customHeight="1">
      <c r="A28" s="482" t="s">
        <v>178</v>
      </c>
      <c r="B28" s="482"/>
      <c r="C28" s="482"/>
    </row>
    <row r="29" spans="1:5" ht="15" customHeight="1">
      <c r="A29" s="120"/>
      <c r="B29" s="121"/>
      <c r="C29" s="123"/>
    </row>
    <row r="30" spans="1:5" ht="15" customHeight="1">
      <c r="A30" s="120"/>
      <c r="B30" s="121"/>
      <c r="C30" s="123"/>
    </row>
    <row r="31" spans="1:5" ht="15" customHeight="1">
      <c r="A31" s="120"/>
      <c r="B31" s="121"/>
      <c r="C31" s="123"/>
    </row>
    <row r="32" spans="1:5" ht="15" customHeight="1">
      <c r="A32" s="120"/>
      <c r="B32" s="121"/>
      <c r="C32" s="123"/>
    </row>
    <row r="33" spans="1:3" ht="15" customHeight="1">
      <c r="A33" s="120"/>
      <c r="B33" s="121"/>
      <c r="C33" s="123"/>
    </row>
    <row r="34" spans="1:3" ht="14.25">
      <c r="A34" s="120"/>
      <c r="B34" s="121"/>
      <c r="C34" s="123"/>
    </row>
    <row r="39" spans="1:3" ht="12"/>
  </sheetData>
  <mergeCells count="2">
    <mergeCell ref="A28:C28"/>
    <mergeCell ref="A18:C18"/>
  </mergeCells>
  <phoneticPr fontId="2"/>
  <printOptions horizontalCentered="1"/>
  <pageMargins left="0.51181102362204722" right="0.51181102362204722" top="0.35433070866141736" bottom="0.43307086614173229" header="0.19685039370078741" footer="0.19685039370078741"/>
  <pageSetup paperSize="9" scale="72" orientation="portrait" r:id="rId1"/>
  <headerFooter alignWithMargins="0">
    <oddFooter>&amp;L&amp;"Tahoma,標準"&amp;9JMDF8701J Rev.1&amp;R&amp;"Tahoma,標準"&amp;10Page 4 of 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6"/>
  <sheetViews>
    <sheetView view="pageBreakPreview" topLeftCell="A22" zoomScaleNormal="100" zoomScaleSheetLayoutView="100" workbookViewId="0">
      <selection activeCell="E40" sqref="E40:E41"/>
    </sheetView>
  </sheetViews>
  <sheetFormatPr defaultColWidth="14.25" defaultRowHeight="15.75" customHeight="1"/>
  <cols>
    <col min="1" max="1" width="15.625" style="25" customWidth="1"/>
    <col min="2" max="5" width="14.25" style="25" customWidth="1"/>
    <col min="6" max="6" width="26.375" style="25" customWidth="1"/>
    <col min="7" max="7" width="9.125" style="25" customWidth="1"/>
    <col min="8" max="16384" width="14.25" style="25"/>
  </cols>
  <sheetData>
    <row r="1" spans="1:7" ht="15.75" customHeight="1">
      <c r="A1" s="141"/>
      <c r="B1" s="141"/>
      <c r="C1" s="141"/>
      <c r="D1" s="141"/>
      <c r="E1" s="131"/>
      <c r="F1" s="122" t="str">
        <f>お見積書Page1!C1</f>
        <v>見積書番号を記入</v>
      </c>
    </row>
    <row r="2" spans="1:7" ht="21" customHeight="1">
      <c r="A2" s="132"/>
      <c r="B2" s="133"/>
      <c r="C2" s="133"/>
      <c r="D2" s="133"/>
      <c r="E2" s="133"/>
      <c r="F2" s="134"/>
    </row>
    <row r="3" spans="1:7" ht="17.25" customHeight="1">
      <c r="A3" s="135"/>
      <c r="B3" s="135"/>
      <c r="C3" s="135"/>
      <c r="D3" s="135"/>
      <c r="E3" s="135"/>
      <c r="F3" s="177" t="s">
        <v>179</v>
      </c>
    </row>
    <row r="4" spans="1:7" ht="17.25" customHeight="1">
      <c r="A4" s="333"/>
      <c r="B4" s="333"/>
      <c r="C4" s="333"/>
      <c r="D4" s="333"/>
      <c r="E4" s="333"/>
      <c r="F4" s="122" t="str">
        <f>お見積書Page1!D3</f>
        <v>申請種別をリストから選択</v>
      </c>
      <c r="G4" s="17"/>
    </row>
    <row r="5" spans="1:7" ht="17.25" customHeight="1">
      <c r="A5" s="509"/>
      <c r="B5" s="509"/>
      <c r="C5" s="509"/>
      <c r="D5" s="509"/>
      <c r="E5" s="509"/>
      <c r="F5" s="78" t="str">
        <f>お見積書Page1!D5</f>
        <v>　</v>
      </c>
      <c r="G5" s="17"/>
    </row>
    <row r="6" spans="1:7" ht="15.75" customHeight="1">
      <c r="A6" s="136"/>
      <c r="B6" s="136"/>
      <c r="C6" s="136"/>
      <c r="D6" s="136"/>
      <c r="E6" s="136"/>
      <c r="F6" s="141"/>
      <c r="G6" s="17"/>
    </row>
    <row r="7" spans="1:7" ht="15.75" customHeight="1" thickBot="1">
      <c r="A7" s="79" t="s">
        <v>180</v>
      </c>
      <c r="B7" s="137"/>
      <c r="C7" s="510" t="str">
        <f>お見積書Page1!C1</f>
        <v>見積書番号を記入</v>
      </c>
      <c r="D7" s="511"/>
      <c r="E7" s="361" t="s">
        <v>181</v>
      </c>
      <c r="F7" s="138"/>
      <c r="G7" s="17"/>
    </row>
    <row r="8" spans="1:7" ht="15.75" customHeight="1">
      <c r="A8" s="136"/>
      <c r="B8" s="136"/>
      <c r="C8" s="136"/>
      <c r="D8" s="136"/>
      <c r="E8" s="136"/>
      <c r="F8" s="141"/>
      <c r="G8" s="17"/>
    </row>
    <row r="9" spans="1:7" ht="15.75" customHeight="1">
      <c r="A9" s="141" t="s">
        <v>182</v>
      </c>
      <c r="B9" s="136"/>
      <c r="C9" s="141"/>
      <c r="D9" s="141"/>
      <c r="E9" s="141"/>
      <c r="F9" s="141"/>
      <c r="G9" s="17"/>
    </row>
    <row r="10" spans="1:7" ht="15.75" customHeight="1">
      <c r="A10" s="361" t="s">
        <v>183</v>
      </c>
      <c r="B10" s="141"/>
      <c r="C10" s="141"/>
      <c r="D10" s="141"/>
      <c r="E10" s="141"/>
      <c r="F10" s="141"/>
      <c r="G10" s="17"/>
    </row>
    <row r="11" spans="1:7" ht="15.75" customHeight="1">
      <c r="A11" s="141"/>
      <c r="B11" s="141"/>
      <c r="C11" s="141"/>
      <c r="D11" s="141"/>
      <c r="E11" s="141"/>
      <c r="F11" s="141"/>
      <c r="G11" s="17"/>
    </row>
    <row r="12" spans="1:7" ht="15.75" customHeight="1">
      <c r="A12" s="139" t="s">
        <v>184</v>
      </c>
      <c r="B12" s="141"/>
      <c r="C12" s="141"/>
      <c r="D12" s="141"/>
      <c r="E12" s="141"/>
      <c r="F12" s="141"/>
      <c r="G12" s="17"/>
    </row>
    <row r="13" spans="1:7" ht="15.75" customHeight="1">
      <c r="A13" s="136"/>
      <c r="B13" s="141"/>
      <c r="C13" s="141"/>
      <c r="D13" s="141"/>
      <c r="E13" s="141"/>
      <c r="F13" s="141"/>
      <c r="G13" s="17"/>
    </row>
    <row r="14" spans="1:7" ht="32.25" customHeight="1">
      <c r="A14" s="512" t="s">
        <v>185</v>
      </c>
      <c r="B14" s="513"/>
      <c r="C14" s="513"/>
      <c r="D14" s="513"/>
      <c r="E14" s="513"/>
      <c r="F14" s="513"/>
      <c r="G14" s="17"/>
    </row>
    <row r="15" spans="1:7" ht="10.5" customHeight="1">
      <c r="A15" s="140"/>
      <c r="B15" s="140"/>
      <c r="C15" s="140"/>
      <c r="D15" s="140"/>
      <c r="E15" s="140"/>
      <c r="F15" s="140"/>
      <c r="G15" s="17"/>
    </row>
    <row r="16" spans="1:7" ht="17.25" customHeight="1">
      <c r="A16" s="140" t="s">
        <v>186</v>
      </c>
      <c r="B16" s="140"/>
      <c r="C16" s="140"/>
      <c r="D16" s="140"/>
      <c r="E16" s="140"/>
      <c r="F16" s="140"/>
      <c r="G16" s="17"/>
    </row>
    <row r="17" spans="1:7" ht="17.25" customHeight="1">
      <c r="A17" s="140"/>
      <c r="B17" s="140"/>
      <c r="C17" s="140"/>
      <c r="D17" s="140"/>
      <c r="E17" s="140"/>
      <c r="F17" s="140"/>
      <c r="G17" s="17"/>
    </row>
    <row r="18" spans="1:7" ht="17.25" customHeight="1">
      <c r="A18" s="362" t="s">
        <v>187</v>
      </c>
      <c r="B18" s="140"/>
      <c r="C18" s="140"/>
      <c r="D18" s="140"/>
      <c r="E18" s="140"/>
      <c r="F18" s="140"/>
      <c r="G18" s="17"/>
    </row>
    <row r="19" spans="1:7" ht="17.25" customHeight="1">
      <c r="A19" s="140"/>
      <c r="B19" s="140"/>
      <c r="C19" s="140"/>
      <c r="D19" s="140"/>
      <c r="E19" s="140"/>
      <c r="F19" s="140"/>
      <c r="G19" s="17"/>
    </row>
    <row r="20" spans="1:7" ht="30" customHeight="1">
      <c r="A20" s="514" t="s">
        <v>188</v>
      </c>
      <c r="B20" s="514"/>
      <c r="C20" s="514"/>
      <c r="D20" s="514"/>
      <c r="E20" s="514"/>
      <c r="F20" s="514"/>
      <c r="G20" s="17"/>
    </row>
    <row r="21" spans="1:7" ht="17.25" customHeight="1">
      <c r="A21" s="140"/>
      <c r="B21" s="140"/>
      <c r="C21" s="140"/>
      <c r="D21" s="140"/>
      <c r="E21" s="140"/>
      <c r="F21" s="140"/>
      <c r="G21" s="17"/>
    </row>
    <row r="22" spans="1:7" ht="30.75" customHeight="1">
      <c r="A22" s="514" t="s">
        <v>189</v>
      </c>
      <c r="B22" s="515"/>
      <c r="C22" s="515"/>
      <c r="D22" s="515"/>
      <c r="E22" s="515"/>
      <c r="F22" s="515"/>
      <c r="G22" s="17"/>
    </row>
    <row r="23" spans="1:7" ht="15.75" customHeight="1">
      <c r="A23" s="141"/>
      <c r="B23" s="141"/>
      <c r="C23" s="141"/>
      <c r="D23" s="141"/>
      <c r="E23" s="141"/>
      <c r="F23" s="141"/>
      <c r="G23" s="17"/>
    </row>
    <row r="24" spans="1:7" ht="15.75" customHeight="1">
      <c r="A24" s="488" t="s">
        <v>190</v>
      </c>
      <c r="B24" s="141"/>
      <c r="C24" s="141"/>
      <c r="D24" s="141"/>
      <c r="E24" s="141"/>
      <c r="F24" s="141"/>
      <c r="G24" s="17"/>
    </row>
    <row r="25" spans="1:7" ht="15.75" customHeight="1">
      <c r="A25" s="489"/>
      <c r="B25" s="142"/>
      <c r="C25" s="142"/>
      <c r="D25" s="142"/>
      <c r="E25" s="142"/>
      <c r="F25" s="141"/>
      <c r="G25" s="17"/>
    </row>
    <row r="26" spans="1:7" ht="15.75" customHeight="1">
      <c r="A26" s="141"/>
      <c r="B26" s="141"/>
      <c r="C26" s="141"/>
      <c r="D26" s="141"/>
      <c r="E26" s="141"/>
      <c r="F26" s="141"/>
      <c r="G26" s="17"/>
    </row>
    <row r="27" spans="1:7" ht="15.75" customHeight="1">
      <c r="A27" s="488" t="s">
        <v>191</v>
      </c>
      <c r="B27" s="141"/>
      <c r="C27" s="141"/>
      <c r="D27" s="141"/>
      <c r="E27" s="141"/>
      <c r="F27" s="141"/>
      <c r="G27" s="17"/>
    </row>
    <row r="28" spans="1:7" ht="15.75" customHeight="1">
      <c r="A28" s="489"/>
      <c r="B28" s="142"/>
      <c r="C28" s="142"/>
      <c r="D28" s="142"/>
      <c r="E28" s="142"/>
      <c r="F28" s="141"/>
      <c r="G28" s="17"/>
    </row>
    <row r="29" spans="1:7" ht="15.75" customHeight="1">
      <c r="A29" s="157"/>
      <c r="B29" s="79"/>
      <c r="C29" s="79"/>
      <c r="D29" s="79"/>
      <c r="E29" s="79"/>
      <c r="F29" s="141"/>
      <c r="G29" s="17"/>
    </row>
    <row r="30" spans="1:7" ht="15.75" customHeight="1">
      <c r="A30" s="490" t="s">
        <v>192</v>
      </c>
      <c r="B30" s="79"/>
      <c r="C30" s="79"/>
      <c r="D30" s="79"/>
      <c r="E30" s="79"/>
      <c r="F30" s="141"/>
      <c r="G30" s="17"/>
    </row>
    <row r="31" spans="1:7" ht="15.75" customHeight="1">
      <c r="A31" s="490"/>
      <c r="B31" s="142"/>
      <c r="C31" s="142"/>
      <c r="D31" s="142"/>
      <c r="E31" s="142"/>
      <c r="F31" s="141"/>
      <c r="G31" s="17"/>
    </row>
    <row r="32" spans="1:7">
      <c r="A32" s="131"/>
      <c r="B32" s="143"/>
      <c r="C32" s="143"/>
      <c r="D32" s="143"/>
      <c r="E32" s="143"/>
      <c r="F32" s="131"/>
    </row>
    <row r="33" spans="1:7" ht="15.75" customHeight="1">
      <c r="A33" s="170" t="s">
        <v>193</v>
      </c>
      <c r="B33" s="143"/>
      <c r="C33" s="143"/>
      <c r="D33" s="143"/>
      <c r="E33" s="143"/>
      <c r="F33" s="131"/>
    </row>
    <row r="34" spans="1:7" ht="24.75" customHeight="1">
      <c r="A34" s="171" t="s">
        <v>3</v>
      </c>
      <c r="B34" s="491"/>
      <c r="C34" s="492"/>
      <c r="D34" s="492"/>
      <c r="E34" s="492"/>
      <c r="F34" s="493"/>
    </row>
    <row r="35" spans="1:7" ht="10.5" customHeight="1">
      <c r="A35" s="494" t="s">
        <v>194</v>
      </c>
      <c r="B35" s="496" t="s">
        <v>195</v>
      </c>
      <c r="C35" s="497"/>
      <c r="D35" s="497"/>
      <c r="E35" s="497"/>
      <c r="F35" s="498"/>
    </row>
    <row r="36" spans="1:7" ht="24.75" customHeight="1">
      <c r="A36" s="495"/>
      <c r="B36" s="499"/>
      <c r="C36" s="500"/>
      <c r="D36" s="500"/>
      <c r="E36" s="500"/>
      <c r="F36" s="501"/>
    </row>
    <row r="37" spans="1:7" ht="13.5">
      <c r="A37" s="494" t="s">
        <v>196</v>
      </c>
      <c r="B37" s="496" t="s">
        <v>197</v>
      </c>
      <c r="C37" s="498"/>
      <c r="D37" s="503" t="s">
        <v>198</v>
      </c>
      <c r="E37" s="484"/>
      <c r="F37" s="485"/>
    </row>
    <row r="38" spans="1:7" ht="10.5" customHeight="1">
      <c r="A38" s="502"/>
      <c r="B38" s="507"/>
      <c r="C38" s="508"/>
      <c r="D38" s="504"/>
      <c r="E38" s="505"/>
      <c r="F38" s="506"/>
    </row>
    <row r="39" spans="1:7" ht="21" customHeight="1">
      <c r="A39" s="502"/>
      <c r="B39" s="505"/>
      <c r="C39" s="506"/>
      <c r="D39" s="172" t="s">
        <v>199</v>
      </c>
      <c r="E39" s="144"/>
      <c r="F39" s="145"/>
    </row>
    <row r="40" spans="1:7" ht="21" customHeight="1">
      <c r="A40" s="171" t="s">
        <v>200</v>
      </c>
      <c r="B40" s="484"/>
      <c r="C40" s="485"/>
      <c r="D40" s="173" t="s">
        <v>201</v>
      </c>
      <c r="E40" s="486"/>
      <c r="F40" s="487"/>
    </row>
    <row r="41" spans="1:7" ht="21" customHeight="1">
      <c r="A41" s="174" t="s">
        <v>202</v>
      </c>
      <c r="B41" s="146"/>
      <c r="C41" s="147"/>
      <c r="D41" s="147"/>
      <c r="E41" s="147"/>
      <c r="F41" s="148"/>
    </row>
    <row r="42" spans="1:7" ht="15" customHeight="1">
      <c r="A42" s="149"/>
      <c r="B42" s="150"/>
      <c r="C42" s="150"/>
      <c r="D42" s="149"/>
      <c r="E42" s="151"/>
      <c r="F42" s="151"/>
    </row>
    <row r="43" spans="1:7" ht="15.75" customHeight="1">
      <c r="A43" s="152"/>
      <c r="B43" s="149"/>
      <c r="C43" s="149"/>
      <c r="D43" s="149"/>
      <c r="E43" s="149"/>
      <c r="F43" s="149"/>
    </row>
    <row r="44" spans="1:7" s="26" customFormat="1" ht="15.75" customHeight="1">
      <c r="A44" s="175" t="s">
        <v>203</v>
      </c>
      <c r="B44" s="140"/>
      <c r="C44" s="140"/>
      <c r="D44" s="140"/>
      <c r="E44" s="153"/>
      <c r="F44" s="153"/>
    </row>
    <row r="45" spans="1:7" s="26" customFormat="1" ht="15.75" customHeight="1">
      <c r="A45" s="154" t="s">
        <v>204</v>
      </c>
      <c r="B45" s="140"/>
      <c r="C45" s="154"/>
      <c r="D45" s="140"/>
      <c r="E45" s="153"/>
      <c r="F45" s="153"/>
    </row>
    <row r="46" spans="1:7" s="26" customFormat="1" ht="14.25" customHeight="1">
      <c r="A46" s="140" t="s">
        <v>205</v>
      </c>
      <c r="B46" s="140"/>
      <c r="C46" s="154"/>
      <c r="D46" s="140"/>
      <c r="E46" s="153"/>
      <c r="F46" s="153"/>
    </row>
    <row r="47" spans="1:7" s="26" customFormat="1" ht="15.75" customHeight="1">
      <c r="A47" s="154" t="s">
        <v>206</v>
      </c>
      <c r="B47" s="140"/>
      <c r="C47" s="153"/>
      <c r="D47" s="153"/>
      <c r="E47" s="153"/>
      <c r="F47" s="153"/>
      <c r="G47" s="27"/>
    </row>
    <row r="48" spans="1:7" s="26" customFormat="1" ht="15.75" customHeight="1">
      <c r="A48" s="155"/>
      <c r="B48" s="140"/>
      <c r="C48" s="155"/>
      <c r="D48" s="155"/>
      <c r="E48" s="155"/>
      <c r="F48" s="155"/>
    </row>
    <row r="49" spans="1:7" s="26" customFormat="1" ht="15.75" customHeight="1">
      <c r="A49" s="28"/>
      <c r="G49" s="29"/>
    </row>
    <row r="50" spans="1:7" s="26" customFormat="1" ht="15.75" customHeight="1"/>
    <row r="51" spans="1:7" s="26" customFormat="1" ht="15.75" customHeight="1"/>
    <row r="56" spans="1:7" ht="15.75" customHeight="1">
      <c r="A56" s="30" t="s">
        <v>207</v>
      </c>
    </row>
  </sheetData>
  <mergeCells count="19">
    <mergeCell ref="A24:A25"/>
    <mergeCell ref="A5:E5"/>
    <mergeCell ref="C7:D7"/>
    <mergeCell ref="A14:F14"/>
    <mergeCell ref="A22:F22"/>
    <mergeCell ref="A20:F20"/>
    <mergeCell ref="B40:C40"/>
    <mergeCell ref="E40:F40"/>
    <mergeCell ref="A27:A28"/>
    <mergeCell ref="A30:A31"/>
    <mergeCell ref="B34:F34"/>
    <mergeCell ref="A35:A36"/>
    <mergeCell ref="B35:F35"/>
    <mergeCell ref="B36:F36"/>
    <mergeCell ref="A37:A39"/>
    <mergeCell ref="B37:C37"/>
    <mergeCell ref="D37:D38"/>
    <mergeCell ref="E37:F38"/>
    <mergeCell ref="B38:C39"/>
  </mergeCells>
  <phoneticPr fontId="2"/>
  <printOptions horizontalCentered="1"/>
  <pageMargins left="0.51181102362204722" right="0.51181102362204722" top="0.35433070866141736" bottom="0.43307086614173229" header="0.19685039370078741" footer="0.19685039370078741"/>
  <pageSetup paperSize="9" scale="72" orientation="portrait" r:id="rId1"/>
  <headerFooter alignWithMargins="0">
    <oddFooter>&amp;L&amp;"Tahoma,標準"&amp;9JMDF8701J Rev.1&amp;R&amp;"Tahoma,標準"&amp;10Page 5 of 5</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AE255"/>
  <sheetViews>
    <sheetView view="pageBreakPreview" topLeftCell="A116" zoomScaleNormal="100" zoomScaleSheetLayoutView="100" workbookViewId="0">
      <selection activeCell="E40" sqref="E40:E41"/>
    </sheetView>
  </sheetViews>
  <sheetFormatPr defaultColWidth="9" defaultRowHeight="15.75" outlineLevelRow="3"/>
  <cols>
    <col min="1" max="1" width="3.375" style="41" customWidth="1"/>
    <col min="2" max="2" width="5" style="41" customWidth="1"/>
    <col min="3" max="3" width="3.375" style="41" customWidth="1"/>
    <col min="4" max="4" width="5" style="41" customWidth="1"/>
    <col min="5" max="5" width="2.375" style="41" customWidth="1"/>
    <col min="6" max="9" width="7.375" style="41" customWidth="1"/>
    <col min="10" max="10" width="8.375" style="41" customWidth="1"/>
    <col min="11" max="11" width="8.875" style="41" customWidth="1"/>
    <col min="12" max="12" width="9.25" style="41" customWidth="1"/>
    <col min="13" max="13" width="2.625" style="41" customWidth="1"/>
    <col min="14" max="14" width="3" style="41" customWidth="1"/>
    <col min="15" max="15" width="9" style="41" customWidth="1"/>
    <col min="16" max="16" width="11.125" style="41" customWidth="1"/>
    <col min="17" max="17" width="16.375" style="41" customWidth="1"/>
    <col min="18" max="18" width="9" style="212" customWidth="1"/>
    <col min="19" max="22" width="9" style="41" customWidth="1"/>
    <col min="23" max="24" width="17.125" style="41" customWidth="1"/>
    <col min="25" max="33" width="9" style="41" customWidth="1"/>
    <col min="34" max="16384" width="9" style="41"/>
  </cols>
  <sheetData>
    <row r="1" spans="1:22">
      <c r="A1" s="519" t="s">
        <v>208</v>
      </c>
      <c r="B1" s="519"/>
      <c r="C1" s="519"/>
      <c r="D1" s="519"/>
      <c r="E1" s="519"/>
      <c r="F1" s="572" t="str">
        <f>お見積書Page1!C1</f>
        <v>見積書番号を記入</v>
      </c>
      <c r="G1" s="616"/>
      <c r="H1" s="616"/>
      <c r="I1" s="617"/>
    </row>
    <row r="2" spans="1:22" ht="40.5" customHeight="1">
      <c r="A2" s="618" t="s">
        <v>209</v>
      </c>
      <c r="B2" s="618"/>
      <c r="C2" s="618"/>
      <c r="D2" s="618"/>
      <c r="E2" s="618"/>
      <c r="F2" s="618"/>
      <c r="G2" s="618"/>
      <c r="H2" s="618"/>
      <c r="I2" s="618"/>
      <c r="J2" s="618"/>
      <c r="K2" s="618"/>
      <c r="L2" s="618"/>
      <c r="M2" s="618"/>
      <c r="N2" s="618"/>
      <c r="O2" s="618"/>
      <c r="P2" s="618"/>
      <c r="Q2" s="618"/>
    </row>
    <row r="3" spans="1:22" ht="60" customHeight="1">
      <c r="B3" s="619" t="str">
        <f>IF(お客様情報!C29="厚生労働省告示112号(高度管理医療機器)","医療機器　クラスⅢ",IF(お客様情報!C29="厚生労働省告示121号(体外診断医薬品)","体外診断医薬品","医療機器　クラスⅡ"))</f>
        <v>医療機器　クラスⅡ</v>
      </c>
      <c r="C3" s="620"/>
      <c r="D3" s="620"/>
      <c r="E3" s="620"/>
      <c r="F3" s="621"/>
      <c r="G3" s="622" t="str">
        <f>IFERROR(LEFT(お客様情報!C26, FIND("→",お客様情報!C26)-2),お客様情報!C26)</f>
        <v>申請種別をリストから選択</v>
      </c>
      <c r="H3" s="623"/>
      <c r="I3" s="623"/>
      <c r="J3" s="623"/>
      <c r="K3" s="623"/>
      <c r="L3" s="623"/>
      <c r="M3" s="623"/>
      <c r="N3" s="623"/>
      <c r="O3" s="623"/>
      <c r="P3" s="624"/>
    </row>
    <row r="4" spans="1:22" ht="4.5" customHeight="1">
      <c r="B4" s="182"/>
      <c r="C4" s="182"/>
      <c r="D4" s="182"/>
      <c r="E4" s="182"/>
      <c r="F4" s="183"/>
      <c r="G4" s="183"/>
      <c r="H4" s="183"/>
      <c r="I4" s="183"/>
      <c r="J4" s="183"/>
    </row>
    <row r="5" spans="1:22" ht="30.75" customHeight="1">
      <c r="A5" s="625" t="s">
        <v>210</v>
      </c>
      <c r="B5" s="526" t="s">
        <v>211</v>
      </c>
      <c r="C5" s="527"/>
      <c r="D5" s="527"/>
      <c r="E5" s="528"/>
      <c r="F5" s="626" t="str">
        <f>IF(お客様情報!C4="選任製造販売業者",お客様情報!C6&amp;CHAR(10)&amp;"外国製造："&amp;お客様情報!C19,お客様情報!C6)</f>
        <v>製造販売業者名を業許可通りに記入</v>
      </c>
      <c r="G5" s="627"/>
      <c r="H5" s="627"/>
      <c r="I5" s="627"/>
      <c r="J5" s="627"/>
      <c r="K5" s="627"/>
      <c r="L5" s="627"/>
      <c r="M5" s="627"/>
      <c r="N5" s="627"/>
      <c r="O5" s="627"/>
      <c r="P5" s="627"/>
      <c r="Q5" s="628"/>
      <c r="S5" s="212" t="s">
        <v>212</v>
      </c>
    </row>
    <row r="6" spans="1:22" ht="24.75" customHeight="1">
      <c r="A6" s="625"/>
      <c r="B6" s="526" t="s">
        <v>213</v>
      </c>
      <c r="C6" s="527"/>
      <c r="D6" s="527"/>
      <c r="E6" s="528"/>
      <c r="F6" s="526" t="str">
        <f>お客様情報!C9</f>
        <v>製造販売業許可区分を選択</v>
      </c>
      <c r="G6" s="527"/>
      <c r="H6" s="527"/>
      <c r="I6" s="527"/>
      <c r="J6" s="527"/>
      <c r="K6" s="528"/>
      <c r="L6" s="526" t="s">
        <v>214</v>
      </c>
      <c r="M6" s="527"/>
      <c r="N6" s="528"/>
      <c r="O6" s="602" t="str">
        <f>お客様情報!C8</f>
        <v>製造販売業許可番号を記入(半角)</v>
      </c>
      <c r="P6" s="602"/>
      <c r="Q6" s="602"/>
      <c r="S6" s="212" t="s">
        <v>215</v>
      </c>
    </row>
    <row r="7" spans="1:22" ht="6" customHeight="1">
      <c r="A7" s="184"/>
    </row>
    <row r="8" spans="1:22" ht="21" customHeight="1">
      <c r="A8" s="571" t="s">
        <v>216</v>
      </c>
      <c r="B8" s="541" t="s">
        <v>217</v>
      </c>
      <c r="C8" s="541"/>
      <c r="D8" s="541"/>
      <c r="E8" s="593" t="str">
        <f>お客様情報!C27</f>
        <v>申請品目の販売名をご記入下さい</v>
      </c>
      <c r="F8" s="593"/>
      <c r="G8" s="593"/>
      <c r="H8" s="593"/>
      <c r="I8" s="593"/>
      <c r="J8" s="593"/>
      <c r="K8" s="593"/>
      <c r="L8" s="593"/>
      <c r="M8" s="593"/>
      <c r="N8" s="593"/>
      <c r="O8" s="593"/>
      <c r="P8" s="593"/>
      <c r="Q8" s="593"/>
    </row>
    <row r="9" spans="1:22" ht="21" customHeight="1">
      <c r="A9" s="571"/>
      <c r="B9" s="541" t="s">
        <v>218</v>
      </c>
      <c r="C9" s="541"/>
      <c r="D9" s="541"/>
      <c r="E9" s="593" t="str">
        <f>お客様情報!C28</f>
        <v>一般的名称をご記入下さい</v>
      </c>
      <c r="F9" s="593"/>
      <c r="G9" s="593"/>
      <c r="H9" s="593"/>
      <c r="I9" s="593"/>
      <c r="J9" s="593"/>
      <c r="K9" s="593"/>
      <c r="L9" s="541" t="s">
        <v>219</v>
      </c>
      <c r="M9" s="541"/>
      <c r="N9" s="541"/>
      <c r="O9" s="541" t="str">
        <f>お客様情報!G28</f>
        <v>JMDN コードをご記入下さい</v>
      </c>
      <c r="P9" s="541"/>
      <c r="Q9" s="541"/>
      <c r="R9" s="365" t="s">
        <v>220</v>
      </c>
    </row>
    <row r="10" spans="1:22" ht="21" customHeight="1" outlineLevel="1">
      <c r="A10" s="571"/>
      <c r="B10" s="546" t="s">
        <v>221</v>
      </c>
      <c r="C10" s="547"/>
      <c r="D10" s="548"/>
      <c r="E10" s="593">
        <f>お客様情報!C30</f>
        <v>0</v>
      </c>
      <c r="F10" s="593"/>
      <c r="G10" s="593"/>
      <c r="H10" s="593"/>
      <c r="I10" s="593"/>
      <c r="J10" s="593"/>
      <c r="K10" s="593"/>
      <c r="L10" s="546" t="s">
        <v>219</v>
      </c>
      <c r="M10" s="547"/>
      <c r="N10" s="548"/>
      <c r="O10" s="541">
        <f>お客様情報!G30</f>
        <v>0</v>
      </c>
      <c r="P10" s="541"/>
      <c r="Q10" s="541"/>
      <c r="R10" s="212" t="s">
        <v>222</v>
      </c>
    </row>
    <row r="11" spans="1:22" ht="21" customHeight="1" outlineLevel="1">
      <c r="A11" s="571"/>
      <c r="B11" s="549"/>
      <c r="C11" s="610"/>
      <c r="D11" s="551"/>
      <c r="E11" s="593">
        <f>お客様情報!C31</f>
        <v>0</v>
      </c>
      <c r="F11" s="593"/>
      <c r="G11" s="593"/>
      <c r="H11" s="593"/>
      <c r="I11" s="593"/>
      <c r="J11" s="593"/>
      <c r="K11" s="593"/>
      <c r="L11" s="549"/>
      <c r="M11" s="610"/>
      <c r="N11" s="551"/>
      <c r="O11" s="541">
        <f>お客様情報!G31</f>
        <v>0</v>
      </c>
      <c r="P11" s="541"/>
      <c r="Q11" s="541"/>
    </row>
    <row r="12" spans="1:22" ht="21" customHeight="1" outlineLevel="1">
      <c r="A12" s="571"/>
      <c r="B12" s="549"/>
      <c r="C12" s="610"/>
      <c r="D12" s="551"/>
      <c r="E12" s="593">
        <f>お客様情報!C32</f>
        <v>0</v>
      </c>
      <c r="F12" s="593"/>
      <c r="G12" s="593"/>
      <c r="H12" s="593"/>
      <c r="I12" s="593"/>
      <c r="J12" s="593"/>
      <c r="K12" s="593"/>
      <c r="L12" s="549"/>
      <c r="M12" s="610"/>
      <c r="N12" s="551"/>
      <c r="O12" s="541">
        <f>お客様情報!G32</f>
        <v>0</v>
      </c>
      <c r="P12" s="541"/>
      <c r="Q12" s="541"/>
    </row>
    <row r="13" spans="1:22" ht="21" customHeight="1" outlineLevel="1">
      <c r="A13" s="571"/>
      <c r="B13" s="549"/>
      <c r="C13" s="610"/>
      <c r="D13" s="551"/>
      <c r="E13" s="593">
        <f>お客様情報!C33</f>
        <v>0</v>
      </c>
      <c r="F13" s="593"/>
      <c r="G13" s="593"/>
      <c r="H13" s="593"/>
      <c r="I13" s="593"/>
      <c r="J13" s="593"/>
      <c r="K13" s="593"/>
      <c r="L13" s="549"/>
      <c r="M13" s="610"/>
      <c r="N13" s="551"/>
      <c r="O13" s="541">
        <f>お客様情報!G33</f>
        <v>0</v>
      </c>
      <c r="P13" s="541"/>
      <c r="Q13" s="541"/>
    </row>
    <row r="14" spans="1:22" ht="21" customHeight="1" outlineLevel="1">
      <c r="A14" s="571"/>
      <c r="B14" s="591"/>
      <c r="C14" s="596"/>
      <c r="D14" s="592"/>
      <c r="E14" s="593">
        <f>お客様情報!C34</f>
        <v>0</v>
      </c>
      <c r="F14" s="593"/>
      <c r="G14" s="593"/>
      <c r="H14" s="593"/>
      <c r="I14" s="593"/>
      <c r="J14" s="593"/>
      <c r="K14" s="593"/>
      <c r="L14" s="591"/>
      <c r="M14" s="596"/>
      <c r="N14" s="592"/>
      <c r="O14" s="541">
        <f>お客様情報!G34</f>
        <v>0</v>
      </c>
      <c r="P14" s="541"/>
      <c r="Q14" s="541"/>
    </row>
    <row r="15" spans="1:22" ht="29.25" customHeight="1">
      <c r="A15" s="571"/>
      <c r="B15" s="577" t="s">
        <v>223</v>
      </c>
      <c r="C15" s="569"/>
      <c r="D15" s="570"/>
      <c r="E15" s="541" t="str">
        <f>お客様情報!C29&amp;" 別表番号 "&amp;お客様情報!G29</f>
        <v>厚生労働省告示をリストから選択 別表番号 医療機器の場合
認証基準別表番号を記入</v>
      </c>
      <c r="F15" s="541"/>
      <c r="G15" s="541"/>
      <c r="H15" s="541"/>
      <c r="I15" s="541"/>
      <c r="J15" s="541"/>
      <c r="K15" s="541"/>
      <c r="L15" s="611" t="s">
        <v>224</v>
      </c>
      <c r="M15" s="611"/>
      <c r="N15" s="611"/>
      <c r="O15" s="612" t="s">
        <v>225</v>
      </c>
      <c r="P15" s="612"/>
      <c r="Q15" s="612"/>
    </row>
    <row r="16" spans="1:22" ht="21" customHeight="1">
      <c r="A16" s="571"/>
      <c r="B16" s="613" t="s">
        <v>226</v>
      </c>
      <c r="C16" s="614"/>
      <c r="D16" s="614"/>
      <c r="E16" s="614"/>
      <c r="F16" s="614"/>
      <c r="G16" s="614"/>
      <c r="H16" s="614"/>
      <c r="I16" s="615"/>
      <c r="J16" s="597" t="str">
        <f>お客様情報!D36</f>
        <v>試験実施組織の種類を選択</v>
      </c>
      <c r="K16" s="597"/>
      <c r="L16" s="597"/>
      <c r="M16" s="597"/>
      <c r="N16" s="597"/>
      <c r="O16" s="597" t="str">
        <f>お客様情報!F36</f>
        <v>試験機関名を記入</v>
      </c>
      <c r="P16" s="597"/>
      <c r="Q16" s="597"/>
      <c r="R16" s="254"/>
      <c r="S16" s="185"/>
      <c r="T16" s="185"/>
      <c r="U16" s="185"/>
      <c r="V16" s="185"/>
    </row>
    <row r="17" spans="1:22" ht="36" customHeight="1">
      <c r="A17" s="571"/>
      <c r="B17" s="597" t="s">
        <v>227</v>
      </c>
      <c r="C17" s="597"/>
      <c r="D17" s="597"/>
      <c r="E17" s="598" t="str">
        <f>お客様情報!C37</f>
        <v>※該当する製品群（製品群省令別表備考欄番号）、区分（イロハニのうちいずれか該当する1つ）、細区分（経過措置/一般）を全てご記入ください</v>
      </c>
      <c r="F17" s="599"/>
      <c r="G17" s="599"/>
      <c r="H17" s="599"/>
      <c r="I17" s="599"/>
      <c r="J17" s="599"/>
      <c r="K17" s="600"/>
      <c r="L17" s="541" t="s">
        <v>228</v>
      </c>
      <c r="M17" s="541"/>
      <c r="N17" s="541"/>
      <c r="O17" s="601" t="str">
        <f>製造所情報!B19</f>
        <v>回答選択</v>
      </c>
      <c r="P17" s="601"/>
      <c r="Q17" s="601"/>
      <c r="R17" s="254"/>
      <c r="S17" s="185"/>
      <c r="T17" s="185"/>
      <c r="U17" s="185"/>
      <c r="V17" s="185"/>
    </row>
    <row r="18" spans="1:22" ht="10.5" customHeight="1">
      <c r="A18" s="184"/>
    </row>
    <row r="19" spans="1:22" ht="20.25" customHeight="1">
      <c r="A19" s="571" t="s">
        <v>229</v>
      </c>
      <c r="B19" s="577" t="s">
        <v>230</v>
      </c>
      <c r="C19" s="569"/>
      <c r="D19" s="570"/>
      <c r="E19" s="541" t="s">
        <v>231</v>
      </c>
      <c r="F19" s="541"/>
      <c r="G19" s="541"/>
      <c r="H19" s="541"/>
      <c r="I19" s="541"/>
      <c r="J19" s="541"/>
      <c r="K19" s="541"/>
      <c r="L19" s="273" t="s">
        <v>232</v>
      </c>
      <c r="M19" s="577" t="s">
        <v>233</v>
      </c>
      <c r="N19" s="569"/>
      <c r="O19" s="570"/>
      <c r="P19" s="273" t="s">
        <v>234</v>
      </c>
      <c r="Q19" s="189" t="s">
        <v>235</v>
      </c>
    </row>
    <row r="20" spans="1:22" ht="15.75" customHeight="1">
      <c r="A20" s="571"/>
      <c r="B20" s="546" t="s">
        <v>236</v>
      </c>
      <c r="C20" s="547"/>
      <c r="D20" s="548"/>
      <c r="E20" s="602" t="str">
        <f>お客様情報!C6</f>
        <v>製造販売業者名を業許可通りに記入</v>
      </c>
      <c r="F20" s="602"/>
      <c r="G20" s="602"/>
      <c r="H20" s="602"/>
      <c r="I20" s="602"/>
      <c r="J20" s="602"/>
      <c r="K20" s="602"/>
      <c r="L20" s="594">
        <f>製造所情報!P26</f>
        <v>0</v>
      </c>
      <c r="M20" s="603" t="str">
        <f>お客様情報!C8</f>
        <v>製造販売業許可番号を記入(半角)</v>
      </c>
      <c r="N20" s="604"/>
      <c r="O20" s="605"/>
      <c r="P20" s="594">
        <f>製造所情報!G26</f>
        <v>0</v>
      </c>
      <c r="Q20" s="306" t="str">
        <f>IF(製造所情報!H26=製造所情報!U26,製造所情報!I26,IF(製造所情報!H26=製造所情報!V26,"未","未記入"))</f>
        <v>未記入</v>
      </c>
    </row>
    <row r="21" spans="1:22" ht="13.5" customHeight="1">
      <c r="A21" s="571"/>
      <c r="B21" s="591"/>
      <c r="C21" s="596"/>
      <c r="D21" s="592"/>
      <c r="E21" s="602" t="str">
        <f>お客様情報!E10</f>
        <v>製造販売業者住所を業許可通りに記入</v>
      </c>
      <c r="F21" s="602"/>
      <c r="G21" s="602"/>
      <c r="H21" s="602"/>
      <c r="I21" s="602"/>
      <c r="J21" s="602"/>
      <c r="K21" s="602"/>
      <c r="L21" s="595"/>
      <c r="M21" s="606"/>
      <c r="N21" s="607"/>
      <c r="O21" s="608"/>
      <c r="P21" s="595"/>
      <c r="Q21" s="307" t="str">
        <f>IF(製造所情報!K26=製造所情報!U26,IF(製造所情報!M26&lt;&gt;"",製造所情報!L26,"未記入"),IF(製造所情報!K26=製造所情報!V26,"未","未記入"))</f>
        <v>未記入</v>
      </c>
    </row>
    <row r="22" spans="1:22" ht="15.75" customHeight="1" outlineLevel="1">
      <c r="A22" s="571"/>
      <c r="B22" s="546" t="s">
        <v>237</v>
      </c>
      <c r="C22" s="547"/>
      <c r="D22" s="548"/>
      <c r="E22" s="593" t="str">
        <f>IF(お客様情報!C4="選任製造販売業者",お客様情報!C19,"非該当")</f>
        <v>非該当</v>
      </c>
      <c r="F22" s="593"/>
      <c r="G22" s="593"/>
      <c r="H22" s="593"/>
      <c r="I22" s="593"/>
      <c r="J22" s="593"/>
      <c r="K22" s="593"/>
      <c r="L22" s="594">
        <f>製造所情報!P27</f>
        <v>0</v>
      </c>
      <c r="M22" s="609" t="s">
        <v>238</v>
      </c>
      <c r="N22" s="547"/>
      <c r="O22" s="548"/>
      <c r="P22" s="594">
        <f>製造所情報!G27</f>
        <v>0</v>
      </c>
      <c r="Q22" s="306" t="str">
        <f>IF(製造所情報!H27=製造所情報!U27,製造所情報!I27,IF(製造所情報!H27=製造所情報!V27,"未","未記入"))</f>
        <v>未記入</v>
      </c>
      <c r="R22" s="212" t="s">
        <v>239</v>
      </c>
    </row>
    <row r="23" spans="1:22" ht="15.75" customHeight="1" outlineLevel="1">
      <c r="A23" s="571"/>
      <c r="B23" s="591"/>
      <c r="C23" s="596"/>
      <c r="D23" s="592"/>
      <c r="E23" s="593" t="str">
        <f>IF(お客様情報!C4="選任製造販売業者",お客様情報!C20,"非該当")</f>
        <v>非該当</v>
      </c>
      <c r="F23" s="593"/>
      <c r="G23" s="593"/>
      <c r="H23" s="593"/>
      <c r="I23" s="593"/>
      <c r="J23" s="593"/>
      <c r="K23" s="593"/>
      <c r="L23" s="595"/>
      <c r="M23" s="591"/>
      <c r="N23" s="596"/>
      <c r="O23" s="592"/>
      <c r="P23" s="595"/>
      <c r="Q23" s="307" t="str">
        <f>IF(製造所情報!K27=製造所情報!U27,IF(製造所情報!M27&lt;&gt;"",製造所情報!L27,"未記入"),IF(製造所情報!K27=製造所情報!V27,"未","未記入"))</f>
        <v>未記入</v>
      </c>
      <c r="U23" s="255"/>
    </row>
    <row r="24" spans="1:22" ht="15.75" customHeight="1">
      <c r="A24" s="571"/>
      <c r="B24" s="589" t="s">
        <v>240</v>
      </c>
      <c r="C24" s="546">
        <f>製造所情報!C28</f>
        <v>0</v>
      </c>
      <c r="D24" s="548"/>
      <c r="E24" s="593" t="str">
        <f>製造所情報!D28</f>
        <v>名称を登録証どおりに記入</v>
      </c>
      <c r="F24" s="593"/>
      <c r="G24" s="593"/>
      <c r="H24" s="593"/>
      <c r="I24" s="593"/>
      <c r="J24" s="593"/>
      <c r="K24" s="593"/>
      <c r="L24" s="594">
        <f>製造所情報!P28</f>
        <v>0</v>
      </c>
      <c r="M24" s="546" t="str">
        <f>製造所情報!F28</f>
        <v>登録番号を記入</v>
      </c>
      <c r="N24" s="547"/>
      <c r="O24" s="548"/>
      <c r="P24" s="594">
        <f>製造所情報!G28</f>
        <v>0</v>
      </c>
      <c r="Q24" s="306" t="str">
        <f>IF(製造所情報!H28=製造所情報!U28,製造所情報!I28,IF(製造所情報!H28=製造所情報!V28,"未","未記入"))</f>
        <v>未記入</v>
      </c>
      <c r="U24" s="255"/>
    </row>
    <row r="25" spans="1:22" ht="15.75" customHeight="1">
      <c r="A25" s="571"/>
      <c r="B25" s="590"/>
      <c r="C25" s="591"/>
      <c r="D25" s="592"/>
      <c r="E25" s="593" t="str">
        <f>製造所情報!E28</f>
        <v>所在地を登録証どおりに記入</v>
      </c>
      <c r="F25" s="593"/>
      <c r="G25" s="593"/>
      <c r="H25" s="593"/>
      <c r="I25" s="593"/>
      <c r="J25" s="593"/>
      <c r="K25" s="593"/>
      <c r="L25" s="595"/>
      <c r="M25" s="591"/>
      <c r="N25" s="596"/>
      <c r="O25" s="592"/>
      <c r="P25" s="595"/>
      <c r="Q25" s="307" t="str">
        <f>IF(製造所情報!K28=製造所情報!U28,IF(製造所情報!M28&lt;&gt;"",製造所情報!L28,"未記入"),IF(製造所情報!K28=製造所情報!V28,"未","未記入"))</f>
        <v>未記入</v>
      </c>
      <c r="U25" s="255"/>
    </row>
    <row r="26" spans="1:22" ht="15.75" customHeight="1">
      <c r="A26" s="571"/>
      <c r="B26" s="589" t="s">
        <v>241</v>
      </c>
      <c r="C26" s="546">
        <f>製造所情報!C29</f>
        <v>0</v>
      </c>
      <c r="D26" s="548"/>
      <c r="E26" s="593" t="str">
        <f>製造所情報!D29</f>
        <v>名称を登録証どおりに記入</v>
      </c>
      <c r="F26" s="593"/>
      <c r="G26" s="593"/>
      <c r="H26" s="593"/>
      <c r="I26" s="593"/>
      <c r="J26" s="593"/>
      <c r="K26" s="593"/>
      <c r="L26" s="594">
        <f>製造所情報!P29</f>
        <v>0</v>
      </c>
      <c r="M26" s="546" t="str">
        <f>製造所情報!F29</f>
        <v>登録番号を記入</v>
      </c>
      <c r="N26" s="547"/>
      <c r="O26" s="548"/>
      <c r="P26" s="594">
        <f>製造所情報!G29</f>
        <v>0</v>
      </c>
      <c r="Q26" s="306" t="str">
        <f>IF(製造所情報!H29=製造所情報!U29,製造所情報!I29,IF(製造所情報!H29=製造所情報!V29,"未","未記入"))</f>
        <v>未記入</v>
      </c>
      <c r="R26" s="212" t="s">
        <v>242</v>
      </c>
      <c r="U26" s="255"/>
    </row>
    <row r="27" spans="1:22" ht="15.75" customHeight="1">
      <c r="A27" s="571"/>
      <c r="B27" s="590"/>
      <c r="C27" s="591"/>
      <c r="D27" s="592"/>
      <c r="E27" s="593" t="str">
        <f>製造所情報!E29</f>
        <v>所在地を登録証どおりに記入</v>
      </c>
      <c r="F27" s="593"/>
      <c r="G27" s="593"/>
      <c r="H27" s="593"/>
      <c r="I27" s="593"/>
      <c r="J27" s="593"/>
      <c r="K27" s="593"/>
      <c r="L27" s="595"/>
      <c r="M27" s="591"/>
      <c r="N27" s="596"/>
      <c r="O27" s="592"/>
      <c r="P27" s="595"/>
      <c r="Q27" s="307" t="str">
        <f>IF(製造所情報!K29=製造所情報!U29,IF(製造所情報!M29&lt;&gt;"",製造所情報!L29,"未記入"),IF(製造所情報!K29=製造所情報!V29,"未","未記入"))</f>
        <v>未記入</v>
      </c>
      <c r="U27" s="255"/>
    </row>
    <row r="28" spans="1:22" ht="15.75" customHeight="1">
      <c r="A28" s="571"/>
      <c r="B28" s="589" t="s">
        <v>243</v>
      </c>
      <c r="C28" s="546">
        <f>製造所情報!C30</f>
        <v>0</v>
      </c>
      <c r="D28" s="548"/>
      <c r="E28" s="593" t="str">
        <f>製造所情報!D30</f>
        <v>名称を登録証どおりに記入</v>
      </c>
      <c r="F28" s="593"/>
      <c r="G28" s="593"/>
      <c r="H28" s="593"/>
      <c r="I28" s="593"/>
      <c r="J28" s="593"/>
      <c r="K28" s="593"/>
      <c r="L28" s="594">
        <f>製造所情報!P30</f>
        <v>0</v>
      </c>
      <c r="M28" s="546" t="str">
        <f>製造所情報!F30</f>
        <v>登録番号を記入</v>
      </c>
      <c r="N28" s="547"/>
      <c r="O28" s="548"/>
      <c r="P28" s="594">
        <f>製造所情報!G30</f>
        <v>0</v>
      </c>
      <c r="Q28" s="306" t="str">
        <f>IF(製造所情報!H30=製造所情報!U30,製造所情報!I30,IF(製造所情報!H30=製造所情報!V30,"未","未記入"))</f>
        <v>未記入</v>
      </c>
      <c r="U28" s="255"/>
    </row>
    <row r="29" spans="1:22" ht="15.75" customHeight="1">
      <c r="A29" s="571"/>
      <c r="B29" s="590"/>
      <c r="C29" s="591"/>
      <c r="D29" s="592"/>
      <c r="E29" s="593" t="str">
        <f>製造所情報!E30</f>
        <v>所在地を登録証どおりに記入</v>
      </c>
      <c r="F29" s="593"/>
      <c r="G29" s="593"/>
      <c r="H29" s="593"/>
      <c r="I29" s="593"/>
      <c r="J29" s="593"/>
      <c r="K29" s="593"/>
      <c r="L29" s="595"/>
      <c r="M29" s="591"/>
      <c r="N29" s="596"/>
      <c r="O29" s="592"/>
      <c r="P29" s="595"/>
      <c r="Q29" s="307" t="str">
        <f>IF(製造所情報!K30=製造所情報!U30,IF(製造所情報!M30&lt;&gt;"",製造所情報!L30,"未記入"),IF(製造所情報!K30=製造所情報!V30,"未","未記入"))</f>
        <v>未記入</v>
      </c>
      <c r="U29" s="255"/>
    </row>
    <row r="30" spans="1:22" ht="15.75" customHeight="1">
      <c r="A30" s="571"/>
      <c r="B30" s="589" t="s">
        <v>244</v>
      </c>
      <c r="C30" s="546">
        <f>製造所情報!C31</f>
        <v>0</v>
      </c>
      <c r="D30" s="548"/>
      <c r="E30" s="593" t="str">
        <f>製造所情報!D31</f>
        <v>名称を登録証どおりに記入</v>
      </c>
      <c r="F30" s="593"/>
      <c r="G30" s="593"/>
      <c r="H30" s="593"/>
      <c r="I30" s="593"/>
      <c r="J30" s="593"/>
      <c r="K30" s="593"/>
      <c r="L30" s="594">
        <f>製造所情報!P31</f>
        <v>0</v>
      </c>
      <c r="M30" s="546" t="str">
        <f>製造所情報!F31</f>
        <v>登録番号を記入</v>
      </c>
      <c r="N30" s="547"/>
      <c r="O30" s="548"/>
      <c r="P30" s="594">
        <f>製造所情報!G31</f>
        <v>0</v>
      </c>
      <c r="Q30" s="306" t="str">
        <f>IF(製造所情報!H31=製造所情報!U31,製造所情報!I31,IF(製造所情報!H31=製造所情報!V31,"未","未記入"))</f>
        <v>未記入</v>
      </c>
      <c r="U30" s="255"/>
    </row>
    <row r="31" spans="1:22" ht="15.75" customHeight="1">
      <c r="A31" s="571"/>
      <c r="B31" s="590"/>
      <c r="C31" s="591"/>
      <c r="D31" s="592"/>
      <c r="E31" s="593" t="str">
        <f>製造所情報!E31</f>
        <v>所在地を登録証どおりに記入</v>
      </c>
      <c r="F31" s="593"/>
      <c r="G31" s="593"/>
      <c r="H31" s="593"/>
      <c r="I31" s="593"/>
      <c r="J31" s="593"/>
      <c r="K31" s="593"/>
      <c r="L31" s="595"/>
      <c r="M31" s="591"/>
      <c r="N31" s="596"/>
      <c r="O31" s="592"/>
      <c r="P31" s="595"/>
      <c r="Q31" s="307" t="str">
        <f>IF(製造所情報!K31=製造所情報!U31,IF(製造所情報!M31&lt;&gt;"",製造所情報!L31,"未記入"),IF(製造所情報!K31=製造所情報!V31,"未","未記入"))</f>
        <v>未記入</v>
      </c>
      <c r="U31" s="255"/>
    </row>
    <row r="32" spans="1:22" ht="15.75" customHeight="1">
      <c r="A32" s="571"/>
      <c r="B32" s="589" t="s">
        <v>245</v>
      </c>
      <c r="C32" s="546">
        <f>製造所情報!C32</f>
        <v>0</v>
      </c>
      <c r="D32" s="548"/>
      <c r="E32" s="593" t="str">
        <f>製造所情報!D32</f>
        <v>名称を登録証どおりに記入</v>
      </c>
      <c r="F32" s="593"/>
      <c r="G32" s="593"/>
      <c r="H32" s="593"/>
      <c r="I32" s="593"/>
      <c r="J32" s="593"/>
      <c r="K32" s="593"/>
      <c r="L32" s="594">
        <f>製造所情報!P32</f>
        <v>0</v>
      </c>
      <c r="M32" s="546" t="str">
        <f>製造所情報!F32</f>
        <v>登録番号を記入</v>
      </c>
      <c r="N32" s="547"/>
      <c r="O32" s="548"/>
      <c r="P32" s="594">
        <f>製造所情報!G32</f>
        <v>0</v>
      </c>
      <c r="Q32" s="306" t="str">
        <f>IF(製造所情報!H32=製造所情報!U32,製造所情報!I32,IF(製造所情報!H32=製造所情報!V32,"未","未記入"))</f>
        <v>未記入</v>
      </c>
      <c r="U32" s="255"/>
    </row>
    <row r="33" spans="1:21" ht="15.75" customHeight="1">
      <c r="A33" s="571"/>
      <c r="B33" s="590"/>
      <c r="C33" s="591"/>
      <c r="D33" s="592"/>
      <c r="E33" s="593" t="str">
        <f>製造所情報!E32</f>
        <v>所在地を登録証どおりに記入</v>
      </c>
      <c r="F33" s="593"/>
      <c r="G33" s="593"/>
      <c r="H33" s="593"/>
      <c r="I33" s="593"/>
      <c r="J33" s="593"/>
      <c r="K33" s="593"/>
      <c r="L33" s="595"/>
      <c r="M33" s="591"/>
      <c r="N33" s="596"/>
      <c r="O33" s="592"/>
      <c r="P33" s="595"/>
      <c r="Q33" s="307" t="str">
        <f>IF(製造所情報!K32=製造所情報!U32,IF(製造所情報!M32&lt;&gt;"",製造所情報!L32,"未記入"),IF(製造所情報!K32=製造所情報!V32,"未","未記入"))</f>
        <v>未記入</v>
      </c>
      <c r="U33" s="255"/>
    </row>
    <row r="34" spans="1:21" ht="15.75" customHeight="1">
      <c r="A34" s="571"/>
      <c r="B34" s="589" t="s">
        <v>246</v>
      </c>
      <c r="C34" s="546">
        <f>製造所情報!C33</f>
        <v>0</v>
      </c>
      <c r="D34" s="548"/>
      <c r="E34" s="593" t="str">
        <f>製造所情報!D33</f>
        <v>名称を登録証どおりに記入</v>
      </c>
      <c r="F34" s="593"/>
      <c r="G34" s="593"/>
      <c r="H34" s="593"/>
      <c r="I34" s="593"/>
      <c r="J34" s="593"/>
      <c r="K34" s="593"/>
      <c r="L34" s="594">
        <f>製造所情報!P33</f>
        <v>0</v>
      </c>
      <c r="M34" s="546" t="str">
        <f>製造所情報!F33</f>
        <v>登録番号を記入</v>
      </c>
      <c r="N34" s="547"/>
      <c r="O34" s="548"/>
      <c r="P34" s="594">
        <f>製造所情報!G33</f>
        <v>0</v>
      </c>
      <c r="Q34" s="306" t="str">
        <f>IF(製造所情報!H33=製造所情報!U33,製造所情報!I33,IF(製造所情報!H33=製造所情報!V33,"未","未記入"))</f>
        <v>未記入</v>
      </c>
      <c r="U34" s="255"/>
    </row>
    <row r="35" spans="1:21" ht="15.75" customHeight="1" collapsed="1">
      <c r="A35" s="571"/>
      <c r="B35" s="590"/>
      <c r="C35" s="591"/>
      <c r="D35" s="592"/>
      <c r="E35" s="593" t="str">
        <f>製造所情報!E33</f>
        <v>所在地を登録証どおりに記入</v>
      </c>
      <c r="F35" s="593"/>
      <c r="G35" s="593"/>
      <c r="H35" s="593"/>
      <c r="I35" s="593"/>
      <c r="J35" s="593"/>
      <c r="K35" s="593"/>
      <c r="L35" s="595"/>
      <c r="M35" s="591"/>
      <c r="N35" s="596"/>
      <c r="O35" s="592"/>
      <c r="P35" s="595"/>
      <c r="Q35" s="307" t="str">
        <f>IF(製造所情報!K33=製造所情報!U33,IF(製造所情報!M33&lt;&gt;"",製造所情報!L33,"未記入"),IF(製造所情報!K33=製造所情報!V33,"未","未記入"))</f>
        <v>未記入</v>
      </c>
      <c r="U35" s="255"/>
    </row>
    <row r="36" spans="1:21" ht="15.75" hidden="1" customHeight="1" outlineLevel="1">
      <c r="A36" s="571"/>
      <c r="B36" s="589" t="s">
        <v>247</v>
      </c>
      <c r="C36" s="546">
        <f>製造所情報!C34</f>
        <v>0</v>
      </c>
      <c r="D36" s="548"/>
      <c r="E36" s="593" t="str">
        <f>製造所情報!D34</f>
        <v>名称を登録証どおりに記入</v>
      </c>
      <c r="F36" s="593"/>
      <c r="G36" s="593"/>
      <c r="H36" s="593"/>
      <c r="I36" s="593"/>
      <c r="J36" s="593"/>
      <c r="K36" s="593"/>
      <c r="L36" s="594">
        <f>製造所情報!P34</f>
        <v>0</v>
      </c>
      <c r="M36" s="546" t="str">
        <f>製造所情報!F34</f>
        <v>登録番号を記入</v>
      </c>
      <c r="N36" s="547"/>
      <c r="O36" s="548"/>
      <c r="P36" s="594">
        <f>製造所情報!G34</f>
        <v>0</v>
      </c>
      <c r="Q36" s="306" t="str">
        <f>IF(製造所情報!H34=製造所情報!U34,製造所情報!I34,IF(製造所情報!H34=製造所情報!V34,"未","未記入"))</f>
        <v>未記入</v>
      </c>
      <c r="U36" s="255"/>
    </row>
    <row r="37" spans="1:21" ht="15.75" hidden="1" customHeight="1" outlineLevel="1" collapsed="1">
      <c r="A37" s="571"/>
      <c r="B37" s="590"/>
      <c r="C37" s="591"/>
      <c r="D37" s="592"/>
      <c r="E37" s="593" t="str">
        <f>製造所情報!E34</f>
        <v>所在地を登録証どおりに記入</v>
      </c>
      <c r="F37" s="593"/>
      <c r="G37" s="593"/>
      <c r="H37" s="593"/>
      <c r="I37" s="593"/>
      <c r="J37" s="593"/>
      <c r="K37" s="593"/>
      <c r="L37" s="595"/>
      <c r="M37" s="591"/>
      <c r="N37" s="596"/>
      <c r="O37" s="592"/>
      <c r="P37" s="595"/>
      <c r="Q37" s="307" t="str">
        <f>IF(製造所情報!K34=製造所情報!U34,IF(製造所情報!M34&lt;&gt;"",製造所情報!L34,"未記入"),IF(製造所情報!K34=製造所情報!V34,"未","未記入"))</f>
        <v>未記入</v>
      </c>
      <c r="U37" s="255"/>
    </row>
    <row r="38" spans="1:21" ht="15.75" hidden="1" customHeight="1" outlineLevel="1">
      <c r="A38" s="571"/>
      <c r="B38" s="589" t="s">
        <v>248</v>
      </c>
      <c r="C38" s="546">
        <f>製造所情報!C35</f>
        <v>0</v>
      </c>
      <c r="D38" s="548"/>
      <c r="E38" s="593" t="str">
        <f>製造所情報!D35</f>
        <v>名称を登録証どおりに記入</v>
      </c>
      <c r="F38" s="593"/>
      <c r="G38" s="593"/>
      <c r="H38" s="593"/>
      <c r="I38" s="593"/>
      <c r="J38" s="593"/>
      <c r="K38" s="593"/>
      <c r="L38" s="594">
        <f>製造所情報!P35</f>
        <v>0</v>
      </c>
      <c r="M38" s="546" t="str">
        <f>製造所情報!F35</f>
        <v>登録番号を記入</v>
      </c>
      <c r="N38" s="547"/>
      <c r="O38" s="548"/>
      <c r="P38" s="594">
        <f>製造所情報!G35</f>
        <v>0</v>
      </c>
      <c r="Q38" s="306" t="str">
        <f>IF(製造所情報!H35=製造所情報!U35,製造所情報!I35,IF(製造所情報!H35=製造所情報!V35,"未","未記入"))</f>
        <v>未記入</v>
      </c>
      <c r="U38" s="255"/>
    </row>
    <row r="39" spans="1:21" ht="15.75" hidden="1" customHeight="1" outlineLevel="1">
      <c r="A39" s="571"/>
      <c r="B39" s="590"/>
      <c r="C39" s="591"/>
      <c r="D39" s="592"/>
      <c r="E39" s="593" t="str">
        <f>製造所情報!E35</f>
        <v>所在地を登録証どおりに記入</v>
      </c>
      <c r="F39" s="593"/>
      <c r="G39" s="593"/>
      <c r="H39" s="593"/>
      <c r="I39" s="593"/>
      <c r="J39" s="593"/>
      <c r="K39" s="593"/>
      <c r="L39" s="595"/>
      <c r="M39" s="591"/>
      <c r="N39" s="596"/>
      <c r="O39" s="592"/>
      <c r="P39" s="595"/>
      <c r="Q39" s="307" t="str">
        <f>IF(製造所情報!K35=製造所情報!U35,IF(製造所情報!M35&lt;&gt;"",製造所情報!L35,"未記入"),IF(製造所情報!K35=製造所情報!V35,"未","未記入"))</f>
        <v>未記入</v>
      </c>
      <c r="U39" s="255"/>
    </row>
    <row r="40" spans="1:21" ht="15.75" hidden="1" customHeight="1" outlineLevel="1">
      <c r="A40" s="571"/>
      <c r="B40" s="589" t="s">
        <v>249</v>
      </c>
      <c r="C40" s="546">
        <f>製造所情報!C36</f>
        <v>0</v>
      </c>
      <c r="D40" s="548"/>
      <c r="E40" s="593" t="str">
        <f>製造所情報!D36</f>
        <v>名称を登録証どおりに記入</v>
      </c>
      <c r="F40" s="593"/>
      <c r="G40" s="593"/>
      <c r="H40" s="593"/>
      <c r="I40" s="593"/>
      <c r="J40" s="593"/>
      <c r="K40" s="593"/>
      <c r="L40" s="594">
        <f>製造所情報!P36</f>
        <v>0</v>
      </c>
      <c r="M40" s="546" t="str">
        <f>製造所情報!F36</f>
        <v>登録番号を記入</v>
      </c>
      <c r="N40" s="547"/>
      <c r="O40" s="548"/>
      <c r="P40" s="594">
        <f>製造所情報!G36</f>
        <v>0</v>
      </c>
      <c r="Q40" s="306" t="str">
        <f>IF(製造所情報!H36=製造所情報!U36,製造所情報!I36,IF(製造所情報!H36=製造所情報!V36,"未","未記入"))</f>
        <v>未記入</v>
      </c>
      <c r="U40" s="255"/>
    </row>
    <row r="41" spans="1:21" ht="15.75" hidden="1" customHeight="1" outlineLevel="1">
      <c r="A41" s="571"/>
      <c r="B41" s="590"/>
      <c r="C41" s="591"/>
      <c r="D41" s="592"/>
      <c r="E41" s="593" t="str">
        <f>製造所情報!E36</f>
        <v>所在地を登録証どおりに記入</v>
      </c>
      <c r="F41" s="593"/>
      <c r="G41" s="593"/>
      <c r="H41" s="593"/>
      <c r="I41" s="593"/>
      <c r="J41" s="593"/>
      <c r="K41" s="593"/>
      <c r="L41" s="595"/>
      <c r="M41" s="591"/>
      <c r="N41" s="596"/>
      <c r="O41" s="592"/>
      <c r="P41" s="595"/>
      <c r="Q41" s="307" t="str">
        <f>IF(製造所情報!K36=製造所情報!U36,IF(製造所情報!M36&lt;&gt;"",製造所情報!L36,"未記入"),IF(製造所情報!K36=製造所情報!V36,"未","未記入"))</f>
        <v>未記入</v>
      </c>
      <c r="U41" s="255"/>
    </row>
    <row r="42" spans="1:21" ht="15.75" hidden="1" customHeight="1" outlineLevel="1">
      <c r="A42" s="571"/>
      <c r="B42" s="589" t="s">
        <v>250</v>
      </c>
      <c r="C42" s="546">
        <f>製造所情報!C37</f>
        <v>0</v>
      </c>
      <c r="D42" s="548"/>
      <c r="E42" s="593" t="str">
        <f>製造所情報!D37</f>
        <v>名称を登録証どおりに記入</v>
      </c>
      <c r="F42" s="593"/>
      <c r="G42" s="593"/>
      <c r="H42" s="593"/>
      <c r="I42" s="593"/>
      <c r="J42" s="593"/>
      <c r="K42" s="593"/>
      <c r="L42" s="594">
        <f>製造所情報!P37</f>
        <v>0</v>
      </c>
      <c r="M42" s="546" t="str">
        <f>製造所情報!F37</f>
        <v>登録番号を記入</v>
      </c>
      <c r="N42" s="547"/>
      <c r="O42" s="548"/>
      <c r="P42" s="594">
        <f>製造所情報!G37</f>
        <v>0</v>
      </c>
      <c r="Q42" s="306" t="str">
        <f>IF(製造所情報!H37=製造所情報!U37,製造所情報!I37,IF(製造所情報!H37=製造所情報!V37,"未","未記入"))</f>
        <v>未記入</v>
      </c>
      <c r="U42" s="255"/>
    </row>
    <row r="43" spans="1:21" ht="15.75" hidden="1" customHeight="1" outlineLevel="1">
      <c r="A43" s="571"/>
      <c r="B43" s="590"/>
      <c r="C43" s="591"/>
      <c r="D43" s="592"/>
      <c r="E43" s="593" t="str">
        <f>製造所情報!E37</f>
        <v>所在地を登録証どおりに記入</v>
      </c>
      <c r="F43" s="593"/>
      <c r="G43" s="593"/>
      <c r="H43" s="593"/>
      <c r="I43" s="593"/>
      <c r="J43" s="593"/>
      <c r="K43" s="593"/>
      <c r="L43" s="595"/>
      <c r="M43" s="591"/>
      <c r="N43" s="596"/>
      <c r="O43" s="592"/>
      <c r="P43" s="595"/>
      <c r="Q43" s="307" t="str">
        <f>IF(製造所情報!K37=製造所情報!U37,IF(製造所情報!M37&lt;&gt;"",製造所情報!L37,"未記入"),IF(製造所情報!K37=製造所情報!V37,"未","未記入"))</f>
        <v>未記入</v>
      </c>
      <c r="U43" s="255"/>
    </row>
    <row r="44" spans="1:21" ht="15.75" hidden="1" customHeight="1" outlineLevel="1">
      <c r="A44" s="571"/>
      <c r="B44" s="589" t="s">
        <v>251</v>
      </c>
      <c r="C44" s="546">
        <f>製造所情報!C38</f>
        <v>0</v>
      </c>
      <c r="D44" s="548"/>
      <c r="E44" s="593" t="str">
        <f>製造所情報!D38</f>
        <v>名称を登録証どおりに記入</v>
      </c>
      <c r="F44" s="593"/>
      <c r="G44" s="593"/>
      <c r="H44" s="593"/>
      <c r="I44" s="593"/>
      <c r="J44" s="593"/>
      <c r="K44" s="593"/>
      <c r="L44" s="594">
        <f>製造所情報!P38</f>
        <v>0</v>
      </c>
      <c r="M44" s="546" t="str">
        <f>製造所情報!F38</f>
        <v>登録番号を記入</v>
      </c>
      <c r="N44" s="547"/>
      <c r="O44" s="548"/>
      <c r="P44" s="594">
        <f>製造所情報!G38</f>
        <v>0</v>
      </c>
      <c r="Q44" s="306" t="str">
        <f>IF(製造所情報!H38=製造所情報!U38,製造所情報!I38,IF(製造所情報!H38=製造所情報!V38,"未","未記入"))</f>
        <v>未記入</v>
      </c>
      <c r="U44" s="255"/>
    </row>
    <row r="45" spans="1:21" ht="15.75" hidden="1" customHeight="1" outlineLevel="1">
      <c r="A45" s="571"/>
      <c r="B45" s="590"/>
      <c r="C45" s="591"/>
      <c r="D45" s="592"/>
      <c r="E45" s="593" t="str">
        <f>製造所情報!E38</f>
        <v>所在地を登録証どおりに記入</v>
      </c>
      <c r="F45" s="593"/>
      <c r="G45" s="593"/>
      <c r="H45" s="593"/>
      <c r="I45" s="593"/>
      <c r="J45" s="593"/>
      <c r="K45" s="593"/>
      <c r="L45" s="595"/>
      <c r="M45" s="591"/>
      <c r="N45" s="596"/>
      <c r="O45" s="592"/>
      <c r="P45" s="595"/>
      <c r="Q45" s="307" t="str">
        <f>IF(製造所情報!K38=製造所情報!U38,IF(製造所情報!M38&lt;&gt;"",製造所情報!L38,"未記入"),IF(製造所情報!K38=製造所情報!V38,"未","未記入"))</f>
        <v>未記入</v>
      </c>
      <c r="U45" s="255"/>
    </row>
    <row r="46" spans="1:21" ht="15.75" hidden="1" customHeight="1" outlineLevel="1">
      <c r="A46" s="571"/>
      <c r="B46" s="589" t="s">
        <v>252</v>
      </c>
      <c r="C46" s="546">
        <f>製造所情報!C39</f>
        <v>0</v>
      </c>
      <c r="D46" s="548"/>
      <c r="E46" s="593" t="str">
        <f>製造所情報!D39</f>
        <v>名称を登録証どおりに記入</v>
      </c>
      <c r="F46" s="593"/>
      <c r="G46" s="593"/>
      <c r="H46" s="593"/>
      <c r="I46" s="593"/>
      <c r="J46" s="593"/>
      <c r="K46" s="593"/>
      <c r="L46" s="594">
        <f>製造所情報!P39</f>
        <v>0</v>
      </c>
      <c r="M46" s="546" t="str">
        <f>製造所情報!F39</f>
        <v>登録番号を記入</v>
      </c>
      <c r="N46" s="547"/>
      <c r="O46" s="548"/>
      <c r="P46" s="594">
        <f>製造所情報!G39</f>
        <v>0</v>
      </c>
      <c r="Q46" s="306" t="str">
        <f>IF(製造所情報!H39=製造所情報!U39,製造所情報!I39,IF(製造所情報!H39=製造所情報!V39,"未","未記入"))</f>
        <v>未記入</v>
      </c>
      <c r="U46" s="255"/>
    </row>
    <row r="47" spans="1:21" ht="15.75" hidden="1" customHeight="1" outlineLevel="1">
      <c r="A47" s="571"/>
      <c r="B47" s="590"/>
      <c r="C47" s="591"/>
      <c r="D47" s="592"/>
      <c r="E47" s="593" t="str">
        <f>製造所情報!E39</f>
        <v>所在地を登録証どおりに記入</v>
      </c>
      <c r="F47" s="593"/>
      <c r="G47" s="593"/>
      <c r="H47" s="593"/>
      <c r="I47" s="593"/>
      <c r="J47" s="593"/>
      <c r="K47" s="593"/>
      <c r="L47" s="595"/>
      <c r="M47" s="591"/>
      <c r="N47" s="596"/>
      <c r="O47" s="592"/>
      <c r="P47" s="595"/>
      <c r="Q47" s="307" t="str">
        <f>IF(製造所情報!K39=製造所情報!U39,IF(製造所情報!M39&lt;&gt;"",製造所情報!L39,"未記入"),IF(製造所情報!K39=製造所情報!V39,"未","未記入"))</f>
        <v>未記入</v>
      </c>
      <c r="U47" s="255"/>
    </row>
    <row r="48" spans="1:21" ht="15.75" hidden="1" customHeight="1" outlineLevel="1">
      <c r="A48" s="571"/>
      <c r="B48" s="589" t="s">
        <v>253</v>
      </c>
      <c r="C48" s="546">
        <f>製造所情報!C40</f>
        <v>0</v>
      </c>
      <c r="D48" s="548"/>
      <c r="E48" s="593" t="str">
        <f>製造所情報!D40</f>
        <v>名称を登録証どおりに記入</v>
      </c>
      <c r="F48" s="593"/>
      <c r="G48" s="593"/>
      <c r="H48" s="593"/>
      <c r="I48" s="593"/>
      <c r="J48" s="593"/>
      <c r="K48" s="593"/>
      <c r="L48" s="594">
        <f>製造所情報!P40</f>
        <v>0</v>
      </c>
      <c r="M48" s="546" t="str">
        <f>製造所情報!F40</f>
        <v>登録番号を記入</v>
      </c>
      <c r="N48" s="547"/>
      <c r="O48" s="548"/>
      <c r="P48" s="594">
        <f>製造所情報!G40</f>
        <v>0</v>
      </c>
      <c r="Q48" s="306" t="str">
        <f>IF(製造所情報!H40=製造所情報!U40,製造所情報!I40,IF(製造所情報!H40=製造所情報!V40,"未","未記入"))</f>
        <v>未記入</v>
      </c>
      <c r="U48" s="298"/>
    </row>
    <row r="49" spans="1:17" ht="15.75" hidden="1" customHeight="1" outlineLevel="1">
      <c r="A49" s="571"/>
      <c r="B49" s="590"/>
      <c r="C49" s="591"/>
      <c r="D49" s="592"/>
      <c r="E49" s="593" t="str">
        <f>製造所情報!E40</f>
        <v>所在地を登録証どおりに記入</v>
      </c>
      <c r="F49" s="593"/>
      <c r="G49" s="593"/>
      <c r="H49" s="593"/>
      <c r="I49" s="593"/>
      <c r="J49" s="593"/>
      <c r="K49" s="593"/>
      <c r="L49" s="595"/>
      <c r="M49" s="591"/>
      <c r="N49" s="596"/>
      <c r="O49" s="592"/>
      <c r="P49" s="595"/>
      <c r="Q49" s="307" t="str">
        <f>IF(製造所情報!K40=製造所情報!U40,IF(製造所情報!M40&lt;&gt;"",製造所情報!L40,"未記入"),IF(製造所情報!K40=製造所情報!V40,"未","未記入"))</f>
        <v>未記入</v>
      </c>
    </row>
    <row r="50" spans="1:17" ht="15.75" hidden="1" customHeight="1" outlineLevel="1">
      <c r="A50" s="571"/>
      <c r="B50" s="589" t="s">
        <v>254</v>
      </c>
      <c r="C50" s="546">
        <f>製造所情報!C41</f>
        <v>0</v>
      </c>
      <c r="D50" s="548"/>
      <c r="E50" s="593" t="str">
        <f>製造所情報!D41</f>
        <v>名称を登録証どおりに記入</v>
      </c>
      <c r="F50" s="593"/>
      <c r="G50" s="593"/>
      <c r="H50" s="593"/>
      <c r="I50" s="593"/>
      <c r="J50" s="593"/>
      <c r="K50" s="593"/>
      <c r="L50" s="594">
        <f>製造所情報!P41</f>
        <v>0</v>
      </c>
      <c r="M50" s="546" t="str">
        <f>製造所情報!F41</f>
        <v>登録番号を記入</v>
      </c>
      <c r="N50" s="547"/>
      <c r="O50" s="548"/>
      <c r="P50" s="594">
        <f>製造所情報!G41</f>
        <v>0</v>
      </c>
      <c r="Q50" s="306" t="str">
        <f>IF(製造所情報!H41=製造所情報!U41,製造所情報!I41,IF(製造所情報!H41=製造所情報!V41,"未","未記入"))</f>
        <v>未記入</v>
      </c>
    </row>
    <row r="51" spans="1:17" ht="15.75" hidden="1" customHeight="1" outlineLevel="1">
      <c r="A51" s="571"/>
      <c r="B51" s="590"/>
      <c r="C51" s="591"/>
      <c r="D51" s="592"/>
      <c r="E51" s="593" t="str">
        <f>製造所情報!E41</f>
        <v>所在地を登録証どおりに記入</v>
      </c>
      <c r="F51" s="593"/>
      <c r="G51" s="593"/>
      <c r="H51" s="593"/>
      <c r="I51" s="593"/>
      <c r="J51" s="593"/>
      <c r="K51" s="593"/>
      <c r="L51" s="595"/>
      <c r="M51" s="591"/>
      <c r="N51" s="596"/>
      <c r="O51" s="592"/>
      <c r="P51" s="595"/>
      <c r="Q51" s="307" t="str">
        <f>IF(製造所情報!K41=製造所情報!U41,IF(製造所情報!M41&lt;&gt;"",製造所情報!L41,"未記入"),IF(製造所情報!K41=製造所情報!V41,"未","未記入"))</f>
        <v>未記入</v>
      </c>
    </row>
    <row r="52" spans="1:17" ht="15.75" hidden="1" customHeight="1" outlineLevel="1">
      <c r="A52" s="571"/>
      <c r="B52" s="589" t="s">
        <v>255</v>
      </c>
      <c r="C52" s="546">
        <f>製造所情報!C42</f>
        <v>0</v>
      </c>
      <c r="D52" s="548"/>
      <c r="E52" s="593" t="str">
        <f>製造所情報!D42</f>
        <v>名称を登録証どおりに記入</v>
      </c>
      <c r="F52" s="593"/>
      <c r="G52" s="593"/>
      <c r="H52" s="593"/>
      <c r="I52" s="593"/>
      <c r="J52" s="593"/>
      <c r="K52" s="593"/>
      <c r="L52" s="594">
        <f>製造所情報!P42</f>
        <v>0</v>
      </c>
      <c r="M52" s="546" t="str">
        <f>製造所情報!F42</f>
        <v>登録番号を記入</v>
      </c>
      <c r="N52" s="547"/>
      <c r="O52" s="548"/>
      <c r="P52" s="594">
        <f>製造所情報!G42</f>
        <v>0</v>
      </c>
      <c r="Q52" s="306" t="str">
        <f>IF(製造所情報!H42=製造所情報!U42,製造所情報!I42,IF(製造所情報!H42=製造所情報!V42,"未","未記入"))</f>
        <v>未記入</v>
      </c>
    </row>
    <row r="53" spans="1:17" ht="15.75" hidden="1" customHeight="1" outlineLevel="1" collapsed="1">
      <c r="A53" s="571"/>
      <c r="B53" s="590"/>
      <c r="C53" s="591"/>
      <c r="D53" s="592"/>
      <c r="E53" s="593" t="str">
        <f>製造所情報!E42</f>
        <v>所在地を登録証どおりに記入</v>
      </c>
      <c r="F53" s="593"/>
      <c r="G53" s="593"/>
      <c r="H53" s="593"/>
      <c r="I53" s="593"/>
      <c r="J53" s="593"/>
      <c r="K53" s="593"/>
      <c r="L53" s="595"/>
      <c r="M53" s="591"/>
      <c r="N53" s="596"/>
      <c r="O53" s="592"/>
      <c r="P53" s="595"/>
      <c r="Q53" s="307" t="str">
        <f>IF(製造所情報!K42=製造所情報!U42,IF(製造所情報!M42&lt;&gt;"",製造所情報!L42,"未記入"),IF(製造所情報!K42=製造所情報!V42,"未","未記入"))</f>
        <v>未記入</v>
      </c>
    </row>
    <row r="54" spans="1:17" ht="15.75" hidden="1" customHeight="1" outlineLevel="3">
      <c r="A54" s="571"/>
      <c r="B54" s="589" t="s">
        <v>256</v>
      </c>
      <c r="C54" s="546">
        <f>製造所情報!C43</f>
        <v>0</v>
      </c>
      <c r="D54" s="548"/>
      <c r="E54" s="593" t="str">
        <f>製造所情報!D43</f>
        <v>名称を登録証どおりに記入</v>
      </c>
      <c r="F54" s="593"/>
      <c r="G54" s="593"/>
      <c r="H54" s="593"/>
      <c r="I54" s="593"/>
      <c r="J54" s="593"/>
      <c r="K54" s="593"/>
      <c r="L54" s="594">
        <f>製造所情報!P43</f>
        <v>0</v>
      </c>
      <c r="M54" s="546" t="str">
        <f>製造所情報!F43</f>
        <v>登録番号を記入</v>
      </c>
      <c r="N54" s="547"/>
      <c r="O54" s="548"/>
      <c r="P54" s="594">
        <f>製造所情報!G43</f>
        <v>0</v>
      </c>
      <c r="Q54" s="306" t="str">
        <f>IF(製造所情報!H43=製造所情報!U43,製造所情報!I43,IF(製造所情報!H43=製造所情報!V43,"未","未記入"))</f>
        <v>未記入</v>
      </c>
    </row>
    <row r="55" spans="1:17" ht="15.75" hidden="1" customHeight="1" outlineLevel="3">
      <c r="A55" s="571"/>
      <c r="B55" s="590"/>
      <c r="C55" s="591"/>
      <c r="D55" s="592"/>
      <c r="E55" s="593" t="str">
        <f>製造所情報!E43</f>
        <v>所在地を登録証どおりに記入</v>
      </c>
      <c r="F55" s="593"/>
      <c r="G55" s="593"/>
      <c r="H55" s="593"/>
      <c r="I55" s="593"/>
      <c r="J55" s="593"/>
      <c r="K55" s="593"/>
      <c r="L55" s="595"/>
      <c r="M55" s="591"/>
      <c r="N55" s="596"/>
      <c r="O55" s="592"/>
      <c r="P55" s="595"/>
      <c r="Q55" s="307" t="str">
        <f>IF(製造所情報!K43=製造所情報!U43,IF(製造所情報!M43&lt;&gt;"",製造所情報!L43,"未記入"),IF(製造所情報!K43=製造所情報!V43,"未","未記入"))</f>
        <v>未記入</v>
      </c>
    </row>
    <row r="56" spans="1:17" ht="15.75" hidden="1" customHeight="1" outlineLevel="2">
      <c r="A56" s="571"/>
      <c r="B56" s="589" t="s">
        <v>257</v>
      </c>
      <c r="C56" s="546">
        <f>製造所情報!C44</f>
        <v>0</v>
      </c>
      <c r="D56" s="548"/>
      <c r="E56" s="593" t="str">
        <f>製造所情報!D44</f>
        <v>名称を登録証どおりに記入</v>
      </c>
      <c r="F56" s="593"/>
      <c r="G56" s="593"/>
      <c r="H56" s="593"/>
      <c r="I56" s="593"/>
      <c r="J56" s="593"/>
      <c r="K56" s="593"/>
      <c r="L56" s="594">
        <f>製造所情報!P44</f>
        <v>0</v>
      </c>
      <c r="M56" s="546" t="str">
        <f>製造所情報!F44</f>
        <v>登録番号を記入</v>
      </c>
      <c r="N56" s="547"/>
      <c r="O56" s="548"/>
      <c r="P56" s="594">
        <f>製造所情報!G44</f>
        <v>0</v>
      </c>
      <c r="Q56" s="306" t="str">
        <f>IF(製造所情報!H44=製造所情報!U44,製造所情報!I44,IF(製造所情報!H44=製造所情報!V44,"未","未記入"))</f>
        <v>未記入</v>
      </c>
    </row>
    <row r="57" spans="1:17" ht="15.75" hidden="1" customHeight="1" outlineLevel="2" collapsed="1">
      <c r="A57" s="571"/>
      <c r="B57" s="590"/>
      <c r="C57" s="591"/>
      <c r="D57" s="592"/>
      <c r="E57" s="593" t="str">
        <f>製造所情報!E44</f>
        <v>所在地を登録証どおりに記入</v>
      </c>
      <c r="F57" s="593"/>
      <c r="G57" s="593"/>
      <c r="H57" s="593"/>
      <c r="I57" s="593"/>
      <c r="J57" s="593"/>
      <c r="K57" s="593"/>
      <c r="L57" s="595"/>
      <c r="M57" s="591"/>
      <c r="N57" s="596"/>
      <c r="O57" s="592"/>
      <c r="P57" s="595"/>
      <c r="Q57" s="307" t="str">
        <f>IF(製造所情報!K44=製造所情報!U44,IF(製造所情報!M44&lt;&gt;"",製造所情報!L44,"未記入"),IF(製造所情報!K44=製造所情報!V44,"未","未記入"))</f>
        <v>未記入</v>
      </c>
    </row>
    <row r="58" spans="1:17" ht="15.75" hidden="1" customHeight="1" outlineLevel="2">
      <c r="A58" s="571"/>
      <c r="B58" s="589" t="s">
        <v>258</v>
      </c>
      <c r="C58" s="546">
        <f>製造所情報!C45</f>
        <v>0</v>
      </c>
      <c r="D58" s="548"/>
      <c r="E58" s="593" t="str">
        <f>製造所情報!D45</f>
        <v>名称を登録証どおりに記入</v>
      </c>
      <c r="F58" s="593"/>
      <c r="G58" s="593"/>
      <c r="H58" s="593"/>
      <c r="I58" s="593"/>
      <c r="J58" s="593"/>
      <c r="K58" s="593"/>
      <c r="L58" s="594">
        <f>製造所情報!P45</f>
        <v>0</v>
      </c>
      <c r="M58" s="546" t="str">
        <f>製造所情報!F45</f>
        <v>登録番号を記入</v>
      </c>
      <c r="N58" s="547"/>
      <c r="O58" s="548"/>
      <c r="P58" s="594">
        <f>製造所情報!G45</f>
        <v>0</v>
      </c>
      <c r="Q58" s="306" t="str">
        <f>IF(製造所情報!H45=製造所情報!U45,製造所情報!I45,IF(製造所情報!H45=製造所情報!V45,"未","未記入"))</f>
        <v>未記入</v>
      </c>
    </row>
    <row r="59" spans="1:17" ht="15.75" hidden="1" customHeight="1" outlineLevel="2">
      <c r="A59" s="571"/>
      <c r="B59" s="590"/>
      <c r="C59" s="591"/>
      <c r="D59" s="592"/>
      <c r="E59" s="593" t="str">
        <f>製造所情報!E45</f>
        <v>所在地を登録証どおりに記入</v>
      </c>
      <c r="F59" s="593"/>
      <c r="G59" s="593"/>
      <c r="H59" s="593"/>
      <c r="I59" s="593"/>
      <c r="J59" s="593"/>
      <c r="K59" s="593"/>
      <c r="L59" s="595"/>
      <c r="M59" s="591"/>
      <c r="N59" s="596"/>
      <c r="O59" s="592"/>
      <c r="P59" s="595"/>
      <c r="Q59" s="307" t="str">
        <f>IF(製造所情報!K45=製造所情報!U45,IF(製造所情報!M45&lt;&gt;"",製造所情報!L45,"未記入"),IF(製造所情報!K45=製造所情報!V45,"未","未記入"))</f>
        <v>未記入</v>
      </c>
    </row>
    <row r="60" spans="1:17" ht="15.75" hidden="1" customHeight="1" outlineLevel="2">
      <c r="A60" s="571"/>
      <c r="B60" s="589" t="s">
        <v>259</v>
      </c>
      <c r="C60" s="546">
        <f>製造所情報!C46</f>
        <v>0</v>
      </c>
      <c r="D60" s="548"/>
      <c r="E60" s="593" t="str">
        <f>製造所情報!D46</f>
        <v>名称を登録証どおりに記入</v>
      </c>
      <c r="F60" s="593"/>
      <c r="G60" s="593"/>
      <c r="H60" s="593"/>
      <c r="I60" s="593"/>
      <c r="J60" s="593"/>
      <c r="K60" s="593"/>
      <c r="L60" s="594">
        <f>製造所情報!P46</f>
        <v>0</v>
      </c>
      <c r="M60" s="546" t="str">
        <f>製造所情報!F46</f>
        <v>登録番号を記入</v>
      </c>
      <c r="N60" s="547"/>
      <c r="O60" s="548"/>
      <c r="P60" s="594">
        <f>製造所情報!G46</f>
        <v>0</v>
      </c>
      <c r="Q60" s="306" t="str">
        <f>IF(製造所情報!H46=製造所情報!U46,製造所情報!I46,IF(製造所情報!H46=製造所情報!V46,"未","未記入"))</f>
        <v>未記入</v>
      </c>
    </row>
    <row r="61" spans="1:17" ht="15.75" hidden="1" customHeight="1" outlineLevel="2">
      <c r="A61" s="571"/>
      <c r="B61" s="590"/>
      <c r="C61" s="591"/>
      <c r="D61" s="592"/>
      <c r="E61" s="593" t="str">
        <f>製造所情報!E46</f>
        <v>所在地を登録証どおりに記入</v>
      </c>
      <c r="F61" s="593"/>
      <c r="G61" s="593"/>
      <c r="H61" s="593"/>
      <c r="I61" s="593"/>
      <c r="J61" s="593"/>
      <c r="K61" s="593"/>
      <c r="L61" s="595"/>
      <c r="M61" s="591"/>
      <c r="N61" s="596"/>
      <c r="O61" s="592"/>
      <c r="P61" s="595"/>
      <c r="Q61" s="307" t="str">
        <f>IF(製造所情報!K46=製造所情報!U46,IF(製造所情報!M46&lt;&gt;"",製造所情報!L46,"未記入"),IF(製造所情報!K46=製造所情報!V46,"未","未記入"))</f>
        <v>未記入</v>
      </c>
    </row>
    <row r="62" spans="1:17" ht="15.75" hidden="1" customHeight="1" outlineLevel="2">
      <c r="A62" s="571"/>
      <c r="B62" s="589" t="s">
        <v>260</v>
      </c>
      <c r="C62" s="546">
        <f>製造所情報!C47</f>
        <v>0</v>
      </c>
      <c r="D62" s="548"/>
      <c r="E62" s="593" t="str">
        <f>製造所情報!D47</f>
        <v>名称を登録証どおりに記入</v>
      </c>
      <c r="F62" s="593"/>
      <c r="G62" s="593"/>
      <c r="H62" s="593"/>
      <c r="I62" s="593"/>
      <c r="J62" s="593"/>
      <c r="K62" s="593"/>
      <c r="L62" s="594">
        <f>製造所情報!P47</f>
        <v>0</v>
      </c>
      <c r="M62" s="546" t="str">
        <f>製造所情報!F47</f>
        <v>登録番号を記入</v>
      </c>
      <c r="N62" s="547"/>
      <c r="O62" s="548"/>
      <c r="P62" s="594">
        <f>製造所情報!G47</f>
        <v>0</v>
      </c>
      <c r="Q62" s="306" t="str">
        <f>IF(製造所情報!H47=製造所情報!U47,製造所情報!I47,IF(製造所情報!H47=製造所情報!V47,"未","未記入"))</f>
        <v>未記入</v>
      </c>
    </row>
    <row r="63" spans="1:17" ht="15.75" hidden="1" customHeight="1" outlineLevel="2">
      <c r="A63" s="571"/>
      <c r="B63" s="590"/>
      <c r="C63" s="591"/>
      <c r="D63" s="592"/>
      <c r="E63" s="593" t="str">
        <f>製造所情報!E47</f>
        <v>所在地を登録証どおりに記入</v>
      </c>
      <c r="F63" s="593"/>
      <c r="G63" s="593"/>
      <c r="H63" s="593"/>
      <c r="I63" s="593"/>
      <c r="J63" s="593"/>
      <c r="K63" s="593"/>
      <c r="L63" s="595"/>
      <c r="M63" s="591"/>
      <c r="N63" s="596"/>
      <c r="O63" s="592"/>
      <c r="P63" s="595"/>
      <c r="Q63" s="307" t="str">
        <f>IF(製造所情報!K47=製造所情報!U47,IF(製造所情報!M47&lt;&gt;"",製造所情報!L47,"未記入"),IF(製造所情報!K47=製造所情報!V47,"未","未記入"))</f>
        <v>未記入</v>
      </c>
    </row>
    <row r="64" spans="1:17" ht="15.75" hidden="1" customHeight="1" outlineLevel="2">
      <c r="A64" s="571"/>
      <c r="B64" s="589" t="s">
        <v>261</v>
      </c>
      <c r="C64" s="546">
        <f>製造所情報!C48</f>
        <v>0</v>
      </c>
      <c r="D64" s="548"/>
      <c r="E64" s="593" t="str">
        <f>製造所情報!D48</f>
        <v>名称を登録証どおりに記入</v>
      </c>
      <c r="F64" s="593"/>
      <c r="G64" s="593"/>
      <c r="H64" s="593"/>
      <c r="I64" s="593"/>
      <c r="J64" s="593"/>
      <c r="K64" s="593"/>
      <c r="L64" s="594">
        <f>製造所情報!P48</f>
        <v>0</v>
      </c>
      <c r="M64" s="546" t="str">
        <f>製造所情報!F48</f>
        <v>登録番号を記入</v>
      </c>
      <c r="N64" s="547"/>
      <c r="O64" s="548"/>
      <c r="P64" s="594">
        <f>製造所情報!G48</f>
        <v>0</v>
      </c>
      <c r="Q64" s="306" t="str">
        <f>IF(製造所情報!H48=製造所情報!U48,製造所情報!I48,IF(製造所情報!H48=製造所情報!V48,"未","未記入"))</f>
        <v>未記入</v>
      </c>
    </row>
    <row r="65" spans="1:17" ht="15.75" hidden="1" customHeight="1" outlineLevel="2">
      <c r="A65" s="571"/>
      <c r="B65" s="590"/>
      <c r="C65" s="591"/>
      <c r="D65" s="592"/>
      <c r="E65" s="593" t="str">
        <f>製造所情報!E48</f>
        <v>所在地を登録証どおりに記入</v>
      </c>
      <c r="F65" s="593"/>
      <c r="G65" s="593"/>
      <c r="H65" s="593"/>
      <c r="I65" s="593"/>
      <c r="J65" s="593"/>
      <c r="K65" s="593"/>
      <c r="L65" s="595"/>
      <c r="M65" s="591"/>
      <c r="N65" s="596"/>
      <c r="O65" s="592"/>
      <c r="P65" s="595"/>
      <c r="Q65" s="307" t="str">
        <f>IF(製造所情報!K48=製造所情報!U48,IF(製造所情報!M48&lt;&gt;"",製造所情報!L48,"未記入"),IF(製造所情報!K48=製造所情報!V48,"未","未記入"))</f>
        <v>未記入</v>
      </c>
    </row>
    <row r="66" spans="1:17" ht="15.75" hidden="1" customHeight="1" outlineLevel="2">
      <c r="A66" s="571"/>
      <c r="B66" s="589" t="s">
        <v>262</v>
      </c>
      <c r="C66" s="546">
        <f>製造所情報!C49</f>
        <v>0</v>
      </c>
      <c r="D66" s="548"/>
      <c r="E66" s="593" t="str">
        <f>製造所情報!D49</f>
        <v>名称を登録証どおりに記入</v>
      </c>
      <c r="F66" s="593"/>
      <c r="G66" s="593"/>
      <c r="H66" s="593"/>
      <c r="I66" s="593"/>
      <c r="J66" s="593"/>
      <c r="K66" s="593"/>
      <c r="L66" s="594">
        <f>製造所情報!P49</f>
        <v>0</v>
      </c>
      <c r="M66" s="546" t="str">
        <f>製造所情報!F49</f>
        <v>登録番号を記入</v>
      </c>
      <c r="N66" s="547"/>
      <c r="O66" s="548"/>
      <c r="P66" s="594">
        <f>製造所情報!G49</f>
        <v>0</v>
      </c>
      <c r="Q66" s="306" t="str">
        <f>IF(製造所情報!H49=製造所情報!U49,製造所情報!I49,IF(製造所情報!H49=製造所情報!V49,"未","未記入"))</f>
        <v>未記入</v>
      </c>
    </row>
    <row r="67" spans="1:17" ht="15.75" hidden="1" customHeight="1" outlineLevel="2" collapsed="1">
      <c r="A67" s="571"/>
      <c r="B67" s="590"/>
      <c r="C67" s="591"/>
      <c r="D67" s="592"/>
      <c r="E67" s="593" t="str">
        <f>製造所情報!E49</f>
        <v>所在地を登録証どおりに記入</v>
      </c>
      <c r="F67" s="593"/>
      <c r="G67" s="593"/>
      <c r="H67" s="593"/>
      <c r="I67" s="593"/>
      <c r="J67" s="593"/>
      <c r="K67" s="593"/>
      <c r="L67" s="595"/>
      <c r="M67" s="591"/>
      <c r="N67" s="596"/>
      <c r="O67" s="592"/>
      <c r="P67" s="595"/>
      <c r="Q67" s="307" t="str">
        <f>IF(製造所情報!K49=製造所情報!U49,IF(製造所情報!M49&lt;&gt;"",製造所情報!L49,"未記入"),IF(製造所情報!K49=製造所情報!V49,"未","未記入"))</f>
        <v>未記入</v>
      </c>
    </row>
    <row r="68" spans="1:17" ht="15.75" hidden="1" customHeight="1" outlineLevel="2">
      <c r="A68" s="571"/>
      <c r="B68" s="589" t="s">
        <v>263</v>
      </c>
      <c r="C68" s="546">
        <f>製造所情報!C50</f>
        <v>0</v>
      </c>
      <c r="D68" s="548"/>
      <c r="E68" s="593" t="str">
        <f>製造所情報!D50</f>
        <v>名称を登録証どおりに記入</v>
      </c>
      <c r="F68" s="593"/>
      <c r="G68" s="593"/>
      <c r="H68" s="593"/>
      <c r="I68" s="593"/>
      <c r="J68" s="593"/>
      <c r="K68" s="593"/>
      <c r="L68" s="594">
        <f>製造所情報!P50</f>
        <v>0</v>
      </c>
      <c r="M68" s="546" t="str">
        <f>製造所情報!F50</f>
        <v>登録番号を記入</v>
      </c>
      <c r="N68" s="547"/>
      <c r="O68" s="548"/>
      <c r="P68" s="594">
        <f>製造所情報!G50</f>
        <v>0</v>
      </c>
      <c r="Q68" s="306" t="str">
        <f>IF(製造所情報!H50=製造所情報!U50,製造所情報!I50,IF(製造所情報!H50=製造所情報!V50,"未","未記入"))</f>
        <v>未記入</v>
      </c>
    </row>
    <row r="69" spans="1:17" ht="15.75" hidden="1" customHeight="1" outlineLevel="2">
      <c r="A69" s="571"/>
      <c r="B69" s="590"/>
      <c r="C69" s="591"/>
      <c r="D69" s="592"/>
      <c r="E69" s="593" t="str">
        <f>製造所情報!E50</f>
        <v>所在地を登録証どおりに記入</v>
      </c>
      <c r="F69" s="593"/>
      <c r="G69" s="593"/>
      <c r="H69" s="593"/>
      <c r="I69" s="593"/>
      <c r="J69" s="593"/>
      <c r="K69" s="593"/>
      <c r="L69" s="595"/>
      <c r="M69" s="591"/>
      <c r="N69" s="596"/>
      <c r="O69" s="592"/>
      <c r="P69" s="595"/>
      <c r="Q69" s="307" t="str">
        <f>IF(製造所情報!K50=製造所情報!U50,IF(製造所情報!M50&lt;&gt;"",製造所情報!L50,"未記入"),IF(製造所情報!K50=製造所情報!V50,"未","未記入"))</f>
        <v>未記入</v>
      </c>
    </row>
    <row r="70" spans="1:17" ht="15.75" hidden="1" customHeight="1" outlineLevel="2">
      <c r="A70" s="571"/>
      <c r="B70" s="589" t="s">
        <v>264</v>
      </c>
      <c r="C70" s="546">
        <f>製造所情報!C51</f>
        <v>0</v>
      </c>
      <c r="D70" s="548"/>
      <c r="E70" s="593" t="str">
        <f>製造所情報!D51</f>
        <v>名称を登録証どおりに記入</v>
      </c>
      <c r="F70" s="593"/>
      <c r="G70" s="593"/>
      <c r="H70" s="593"/>
      <c r="I70" s="593"/>
      <c r="J70" s="593"/>
      <c r="K70" s="593"/>
      <c r="L70" s="594">
        <f>製造所情報!P51</f>
        <v>0</v>
      </c>
      <c r="M70" s="546" t="str">
        <f>製造所情報!F51</f>
        <v>登録番号を記入</v>
      </c>
      <c r="N70" s="547"/>
      <c r="O70" s="548"/>
      <c r="P70" s="594">
        <f>製造所情報!G51</f>
        <v>0</v>
      </c>
      <c r="Q70" s="306" t="str">
        <f>IF(製造所情報!H51=製造所情報!U51,製造所情報!I51,IF(製造所情報!H51=製造所情報!V51,"未","未記入"))</f>
        <v>未記入</v>
      </c>
    </row>
    <row r="71" spans="1:17" ht="15.75" hidden="1" customHeight="1" outlineLevel="2">
      <c r="A71" s="571"/>
      <c r="B71" s="590"/>
      <c r="C71" s="591"/>
      <c r="D71" s="592"/>
      <c r="E71" s="593" t="str">
        <f>製造所情報!E51</f>
        <v>所在地を登録証どおりに記入</v>
      </c>
      <c r="F71" s="593"/>
      <c r="G71" s="593"/>
      <c r="H71" s="593"/>
      <c r="I71" s="593"/>
      <c r="J71" s="593"/>
      <c r="K71" s="593"/>
      <c r="L71" s="595"/>
      <c r="M71" s="591"/>
      <c r="N71" s="596"/>
      <c r="O71" s="592"/>
      <c r="P71" s="595"/>
      <c r="Q71" s="307" t="str">
        <f>IF(製造所情報!K51=製造所情報!U51,IF(製造所情報!M51&lt;&gt;"",製造所情報!L51,"未記入"),IF(製造所情報!K51=製造所情報!V51,"未","未記入"))</f>
        <v>未記入</v>
      </c>
    </row>
    <row r="72" spans="1:17" ht="15.75" hidden="1" customHeight="1" outlineLevel="2">
      <c r="A72" s="571"/>
      <c r="B72" s="589" t="s">
        <v>265</v>
      </c>
      <c r="C72" s="546">
        <f>製造所情報!C52</f>
        <v>0</v>
      </c>
      <c r="D72" s="548"/>
      <c r="E72" s="593" t="str">
        <f>製造所情報!D52</f>
        <v>名称を登録証どおりに記入</v>
      </c>
      <c r="F72" s="593"/>
      <c r="G72" s="593"/>
      <c r="H72" s="593"/>
      <c r="I72" s="593"/>
      <c r="J72" s="593"/>
      <c r="K72" s="593"/>
      <c r="L72" s="594">
        <f>製造所情報!P52</f>
        <v>0</v>
      </c>
      <c r="M72" s="546" t="str">
        <f>製造所情報!F52</f>
        <v>登録番号を記入</v>
      </c>
      <c r="N72" s="547"/>
      <c r="O72" s="548"/>
      <c r="P72" s="594">
        <f>製造所情報!G52</f>
        <v>0</v>
      </c>
      <c r="Q72" s="306" t="str">
        <f>IF(製造所情報!H52=製造所情報!U52,製造所情報!I52,IF(製造所情報!H52=製造所情報!V52,"未","未記入"))</f>
        <v>未記入</v>
      </c>
    </row>
    <row r="73" spans="1:17" ht="15.75" hidden="1" customHeight="1" outlineLevel="2">
      <c r="A73" s="571"/>
      <c r="B73" s="590"/>
      <c r="C73" s="591"/>
      <c r="D73" s="592"/>
      <c r="E73" s="593" t="str">
        <f>製造所情報!E52</f>
        <v>所在地を登録証どおりに記入</v>
      </c>
      <c r="F73" s="593"/>
      <c r="G73" s="593"/>
      <c r="H73" s="593"/>
      <c r="I73" s="593"/>
      <c r="J73" s="593"/>
      <c r="K73" s="593"/>
      <c r="L73" s="595"/>
      <c r="M73" s="591"/>
      <c r="N73" s="596"/>
      <c r="O73" s="592"/>
      <c r="P73" s="595"/>
      <c r="Q73" s="307" t="str">
        <f>IF(製造所情報!K52=製造所情報!U52,IF(製造所情報!M52&lt;&gt;"",製造所情報!L52,"未記入"),IF(製造所情報!K52=製造所情報!V52,"未","未記入"))</f>
        <v>未記入</v>
      </c>
    </row>
    <row r="74" spans="1:17" ht="15.75" hidden="1" customHeight="1" outlineLevel="2">
      <c r="A74" s="571"/>
      <c r="B74" s="589" t="s">
        <v>266</v>
      </c>
      <c r="C74" s="546">
        <f>製造所情報!C53</f>
        <v>0</v>
      </c>
      <c r="D74" s="548"/>
      <c r="E74" s="593" t="str">
        <f>製造所情報!D53</f>
        <v>名称を登録証どおりに記入</v>
      </c>
      <c r="F74" s="593"/>
      <c r="G74" s="593"/>
      <c r="H74" s="593"/>
      <c r="I74" s="593"/>
      <c r="J74" s="593"/>
      <c r="K74" s="593"/>
      <c r="L74" s="594">
        <f>製造所情報!P53</f>
        <v>0</v>
      </c>
      <c r="M74" s="546" t="str">
        <f>製造所情報!F53</f>
        <v>登録番号を記入</v>
      </c>
      <c r="N74" s="547"/>
      <c r="O74" s="548"/>
      <c r="P74" s="594">
        <f>製造所情報!G53</f>
        <v>0</v>
      </c>
      <c r="Q74" s="306" t="str">
        <f>IF(製造所情報!H53=製造所情報!U53,製造所情報!I53,IF(製造所情報!H53=製造所情報!V53,"未","未記入"))</f>
        <v>未記入</v>
      </c>
    </row>
    <row r="75" spans="1:17" ht="15.75" hidden="1" customHeight="1" outlineLevel="2">
      <c r="A75" s="571"/>
      <c r="B75" s="590"/>
      <c r="C75" s="591"/>
      <c r="D75" s="592"/>
      <c r="E75" s="593" t="str">
        <f>製造所情報!E53</f>
        <v>所在地を登録証どおりに記入</v>
      </c>
      <c r="F75" s="593"/>
      <c r="G75" s="593"/>
      <c r="H75" s="593"/>
      <c r="I75" s="593"/>
      <c r="J75" s="593"/>
      <c r="K75" s="593"/>
      <c r="L75" s="595"/>
      <c r="M75" s="591"/>
      <c r="N75" s="596"/>
      <c r="O75" s="592"/>
      <c r="P75" s="595"/>
      <c r="Q75" s="307" t="str">
        <f>IF(製造所情報!K53=製造所情報!U53,IF(製造所情報!M53&lt;&gt;"",製造所情報!L53,"未記入"),IF(製造所情報!K53=製造所情報!V53,"未","未記入"))</f>
        <v>未記入</v>
      </c>
    </row>
    <row r="76" spans="1:17" ht="18" customHeight="1">
      <c r="A76" s="571"/>
      <c r="B76" s="578" t="s">
        <v>267</v>
      </c>
      <c r="C76" s="579"/>
      <c r="D76" s="579"/>
      <c r="E76" s="579"/>
      <c r="F76" s="579"/>
      <c r="G76" s="579"/>
      <c r="H76" s="579"/>
      <c r="I76" s="579"/>
      <c r="J76" s="579"/>
      <c r="K76" s="579"/>
      <c r="L76" s="579"/>
      <c r="M76" s="579"/>
      <c r="N76" s="579"/>
      <c r="O76" s="579"/>
      <c r="P76" s="579"/>
      <c r="Q76" s="580"/>
    </row>
    <row r="77" spans="1:17">
      <c r="A77" s="184"/>
    </row>
    <row r="78" spans="1:17" ht="15.75" customHeight="1">
      <c r="A78" s="581" t="s">
        <v>223</v>
      </c>
      <c r="B78" s="577" t="s">
        <v>268</v>
      </c>
      <c r="C78" s="569"/>
      <c r="D78" s="569"/>
      <c r="E78" s="569"/>
      <c r="F78" s="569"/>
      <c r="G78" s="569"/>
      <c r="H78" s="569"/>
      <c r="I78" s="569"/>
      <c r="J78" s="569"/>
      <c r="K78" s="569"/>
      <c r="L78" s="569"/>
      <c r="M78" s="569"/>
      <c r="N78" s="569"/>
      <c r="O78" s="569"/>
      <c r="P78" s="569"/>
      <c r="Q78" s="570"/>
    </row>
    <row r="79" spans="1:17" ht="30.75" customHeight="1">
      <c r="A79" s="582"/>
      <c r="B79" s="583" t="s">
        <v>269</v>
      </c>
      <c r="C79" s="584"/>
      <c r="D79" s="584"/>
      <c r="E79" s="584"/>
      <c r="F79" s="584"/>
      <c r="G79" s="584"/>
      <c r="H79" s="584"/>
      <c r="I79" s="584"/>
      <c r="J79" s="584"/>
      <c r="K79" s="584"/>
      <c r="L79" s="584"/>
      <c r="M79" s="584"/>
      <c r="N79" s="584"/>
      <c r="O79" s="584"/>
      <c r="P79" s="584"/>
      <c r="Q79" s="585"/>
    </row>
    <row r="80" spans="1:17" ht="8.25" customHeight="1" thickBot="1">
      <c r="A80" s="184"/>
    </row>
    <row r="81" spans="1:31" ht="30.75" customHeight="1" thickBot="1">
      <c r="A81" s="184"/>
      <c r="G81" s="244" t="s">
        <v>270</v>
      </c>
      <c r="H81" s="248" t="s">
        <v>271</v>
      </c>
      <c r="I81" s="586" t="s">
        <v>272</v>
      </c>
      <c r="J81" s="587"/>
      <c r="K81" s="253" t="s">
        <v>273</v>
      </c>
      <c r="L81" s="253" t="s">
        <v>274</v>
      </c>
      <c r="S81" s="256" t="s">
        <v>275</v>
      </c>
      <c r="T81" s="257"/>
      <c r="U81" s="257"/>
      <c r="V81" s="257"/>
      <c r="W81" s="257"/>
      <c r="X81" s="257"/>
      <c r="Y81" s="258"/>
    </row>
    <row r="82" spans="1:31" ht="36" customHeight="1">
      <c r="A82" s="571" t="s">
        <v>276</v>
      </c>
      <c r="B82" s="541" t="s">
        <v>277</v>
      </c>
      <c r="C82" s="541"/>
      <c r="D82" s="541" t="s">
        <v>278</v>
      </c>
      <c r="E82" s="541"/>
      <c r="F82" s="577"/>
      <c r="G82" s="275" t="s">
        <v>279</v>
      </c>
      <c r="H82" s="249" t="s">
        <v>280</v>
      </c>
      <c r="I82" s="245" t="s">
        <v>281</v>
      </c>
      <c r="J82" s="243" t="s">
        <v>282</v>
      </c>
      <c r="K82" s="276" t="s">
        <v>283</v>
      </c>
      <c r="L82" s="273" t="s">
        <v>284</v>
      </c>
      <c r="M82" s="588" t="s">
        <v>285</v>
      </c>
      <c r="N82" s="588"/>
      <c r="O82" s="588"/>
      <c r="P82" s="281" t="s">
        <v>286</v>
      </c>
      <c r="Q82" s="281" t="s">
        <v>287</v>
      </c>
      <c r="R82" s="212" t="s">
        <v>288</v>
      </c>
      <c r="S82" s="259" t="s">
        <v>278</v>
      </c>
      <c r="T82" s="195" t="s">
        <v>289</v>
      </c>
      <c r="U82" s="195" t="s">
        <v>290</v>
      </c>
      <c r="V82" s="195" t="s">
        <v>291</v>
      </c>
      <c r="W82" s="195" t="s">
        <v>284</v>
      </c>
      <c r="X82" s="370" t="s">
        <v>292</v>
      </c>
      <c r="Y82" s="279" t="s">
        <v>293</v>
      </c>
      <c r="AA82" s="186"/>
      <c r="AB82" s="186"/>
      <c r="AC82" s="186"/>
      <c r="AD82" s="186"/>
      <c r="AE82" s="186"/>
    </row>
    <row r="83" spans="1:31" ht="22.5" customHeight="1">
      <c r="A83" s="571"/>
      <c r="B83" s="541" t="s">
        <v>294</v>
      </c>
      <c r="C83" s="541"/>
      <c r="D83" s="541" t="s">
        <v>278</v>
      </c>
      <c r="E83" s="541"/>
      <c r="F83" s="577"/>
      <c r="G83" s="242">
        <v>0</v>
      </c>
      <c r="H83" s="250">
        <v>0</v>
      </c>
      <c r="I83" s="246">
        <v>0</v>
      </c>
      <c r="J83" s="240">
        <v>0</v>
      </c>
      <c r="K83" s="278" t="s">
        <v>283</v>
      </c>
      <c r="L83" s="283" t="s">
        <v>295</v>
      </c>
      <c r="M83" s="541"/>
      <c r="N83" s="541"/>
      <c r="O83" s="541"/>
      <c r="P83" s="218"/>
      <c r="Q83" s="219"/>
      <c r="S83" s="260" t="s">
        <v>296</v>
      </c>
      <c r="T83" s="261">
        <v>0</v>
      </c>
      <c r="U83" s="261">
        <v>0</v>
      </c>
      <c r="V83" s="187" t="s">
        <v>297</v>
      </c>
      <c r="W83" s="187" t="s">
        <v>298</v>
      </c>
      <c r="X83" s="187" t="s">
        <v>299</v>
      </c>
      <c r="Y83" s="262" t="s">
        <v>300</v>
      </c>
      <c r="Z83" s="188"/>
      <c r="AA83" s="188"/>
      <c r="AB83" s="188"/>
      <c r="AC83" s="188"/>
    </row>
    <row r="84" spans="1:31" ht="22.5" customHeight="1" outlineLevel="1">
      <c r="A84" s="571"/>
      <c r="B84" s="541" t="s">
        <v>301</v>
      </c>
      <c r="C84" s="541"/>
      <c r="D84" s="541" t="s">
        <v>278</v>
      </c>
      <c r="E84" s="541"/>
      <c r="F84" s="577"/>
      <c r="G84" s="242">
        <v>0</v>
      </c>
      <c r="H84" s="250">
        <v>0</v>
      </c>
      <c r="I84" s="246">
        <v>0</v>
      </c>
      <c r="J84" s="240">
        <v>0</v>
      </c>
      <c r="K84" s="278" t="s">
        <v>283</v>
      </c>
      <c r="L84" s="283" t="s">
        <v>295</v>
      </c>
      <c r="M84" s="541"/>
      <c r="N84" s="541"/>
      <c r="O84" s="541"/>
      <c r="P84" s="218"/>
      <c r="Q84" s="219" t="s">
        <v>939</v>
      </c>
      <c r="S84" s="260" t="s">
        <v>302</v>
      </c>
      <c r="T84" s="261">
        <v>0.5</v>
      </c>
      <c r="U84" s="261">
        <v>0.5</v>
      </c>
      <c r="V84" s="187" t="s">
        <v>303</v>
      </c>
      <c r="W84" s="187" t="s">
        <v>304</v>
      </c>
      <c r="X84" s="187" t="s">
        <v>817</v>
      </c>
      <c r="Y84" s="263">
        <v>0</v>
      </c>
      <c r="Z84" s="188"/>
      <c r="AA84" s="188"/>
      <c r="AB84" s="188"/>
      <c r="AC84" s="188"/>
    </row>
    <row r="85" spans="1:31" ht="22.5" customHeight="1">
      <c r="A85" s="571"/>
      <c r="B85" s="541" t="s">
        <v>240</v>
      </c>
      <c r="C85" s="541"/>
      <c r="D85" s="541" t="s">
        <v>278</v>
      </c>
      <c r="E85" s="541"/>
      <c r="F85" s="577"/>
      <c r="G85" s="242">
        <v>0</v>
      </c>
      <c r="H85" s="250">
        <v>0</v>
      </c>
      <c r="I85" s="246">
        <v>0</v>
      </c>
      <c r="J85" s="240">
        <v>0</v>
      </c>
      <c r="K85" s="278" t="s">
        <v>283</v>
      </c>
      <c r="L85" s="283" t="s">
        <v>295</v>
      </c>
      <c r="M85" s="541"/>
      <c r="N85" s="541"/>
      <c r="O85" s="541"/>
      <c r="P85" s="218"/>
      <c r="Q85" s="219"/>
      <c r="S85" s="260" t="s">
        <v>305</v>
      </c>
      <c r="T85" s="261">
        <v>1</v>
      </c>
      <c r="V85" s="187" t="s">
        <v>306</v>
      </c>
      <c r="W85" s="187" t="s">
        <v>307</v>
      </c>
      <c r="X85" s="187" t="s">
        <v>818</v>
      </c>
      <c r="Y85" s="263">
        <v>0.5</v>
      </c>
      <c r="Z85" s="188"/>
      <c r="AA85" s="188"/>
      <c r="AB85" s="188"/>
      <c r="AC85" s="188"/>
    </row>
    <row r="86" spans="1:31" ht="22.5" customHeight="1">
      <c r="A86" s="571"/>
      <c r="B86" s="541" t="s">
        <v>241</v>
      </c>
      <c r="C86" s="541"/>
      <c r="D86" s="541" t="s">
        <v>278</v>
      </c>
      <c r="E86" s="541"/>
      <c r="F86" s="577"/>
      <c r="G86" s="242">
        <v>0</v>
      </c>
      <c r="H86" s="250">
        <v>0</v>
      </c>
      <c r="I86" s="246">
        <v>0</v>
      </c>
      <c r="J86" s="240">
        <v>0</v>
      </c>
      <c r="K86" s="278" t="s">
        <v>283</v>
      </c>
      <c r="L86" s="283" t="s">
        <v>295</v>
      </c>
      <c r="M86" s="541"/>
      <c r="N86" s="541"/>
      <c r="O86" s="541"/>
      <c r="P86" s="218"/>
      <c r="Q86" s="219"/>
      <c r="S86" s="264"/>
      <c r="T86" s="261">
        <v>1.5</v>
      </c>
      <c r="V86" s="187" t="s">
        <v>238</v>
      </c>
      <c r="W86" s="187" t="s">
        <v>308</v>
      </c>
      <c r="X86" s="187" t="s">
        <v>309</v>
      </c>
      <c r="Y86" s="263">
        <v>1</v>
      </c>
    </row>
    <row r="87" spans="1:31" ht="22.5" customHeight="1">
      <c r="A87" s="571"/>
      <c r="B87" s="541" t="s">
        <v>243</v>
      </c>
      <c r="C87" s="541"/>
      <c r="D87" s="541" t="s">
        <v>278</v>
      </c>
      <c r="E87" s="541"/>
      <c r="F87" s="577"/>
      <c r="G87" s="242">
        <v>0</v>
      </c>
      <c r="H87" s="250">
        <v>0</v>
      </c>
      <c r="I87" s="246">
        <v>0</v>
      </c>
      <c r="J87" s="240">
        <v>0</v>
      </c>
      <c r="K87" s="278" t="s">
        <v>283</v>
      </c>
      <c r="L87" s="283" t="s">
        <v>295</v>
      </c>
      <c r="M87" s="541"/>
      <c r="N87" s="541"/>
      <c r="O87" s="541"/>
      <c r="P87" s="218"/>
      <c r="Q87" s="219"/>
      <c r="S87" s="265"/>
      <c r="T87" s="261">
        <v>2</v>
      </c>
      <c r="W87" s="187"/>
      <c r="X87" s="187" t="s">
        <v>238</v>
      </c>
      <c r="Y87" s="263">
        <v>1.5</v>
      </c>
    </row>
    <row r="88" spans="1:31" ht="22.5" customHeight="1">
      <c r="A88" s="571"/>
      <c r="B88" s="541" t="s">
        <v>244</v>
      </c>
      <c r="C88" s="541"/>
      <c r="D88" s="541" t="s">
        <v>278</v>
      </c>
      <c r="E88" s="541"/>
      <c r="F88" s="577"/>
      <c r="G88" s="242">
        <v>0</v>
      </c>
      <c r="H88" s="250">
        <v>0</v>
      </c>
      <c r="I88" s="246">
        <v>0</v>
      </c>
      <c r="J88" s="240">
        <v>0</v>
      </c>
      <c r="K88" s="278" t="s">
        <v>283</v>
      </c>
      <c r="L88" s="283" t="s">
        <v>295</v>
      </c>
      <c r="M88" s="541"/>
      <c r="N88" s="541"/>
      <c r="O88" s="541"/>
      <c r="P88" s="218"/>
      <c r="Q88" s="219"/>
      <c r="S88" s="265"/>
      <c r="T88" s="187"/>
      <c r="W88" s="187"/>
      <c r="X88" s="187"/>
      <c r="Y88" s="366">
        <v>2</v>
      </c>
    </row>
    <row r="89" spans="1:31" ht="22.5" customHeight="1">
      <c r="A89" s="571"/>
      <c r="B89" s="541" t="s">
        <v>245</v>
      </c>
      <c r="C89" s="541"/>
      <c r="D89" s="541" t="s">
        <v>278</v>
      </c>
      <c r="E89" s="541"/>
      <c r="F89" s="577"/>
      <c r="G89" s="242">
        <v>0</v>
      </c>
      <c r="H89" s="250">
        <v>0</v>
      </c>
      <c r="I89" s="246">
        <v>0</v>
      </c>
      <c r="J89" s="240">
        <v>0</v>
      </c>
      <c r="K89" s="278" t="s">
        <v>283</v>
      </c>
      <c r="L89" s="283" t="s">
        <v>295</v>
      </c>
      <c r="M89" s="541"/>
      <c r="N89" s="541"/>
      <c r="O89" s="541"/>
      <c r="P89" s="218"/>
      <c r="Q89" s="219"/>
      <c r="S89" s="265"/>
      <c r="T89" s="187"/>
      <c r="V89" s="187"/>
      <c r="W89" s="187"/>
      <c r="X89" s="187"/>
      <c r="Y89" s="267"/>
    </row>
    <row r="90" spans="1:31" ht="22.5" customHeight="1" collapsed="1" thickBot="1">
      <c r="A90" s="571"/>
      <c r="B90" s="541" t="s">
        <v>246</v>
      </c>
      <c r="C90" s="541"/>
      <c r="D90" s="541" t="s">
        <v>278</v>
      </c>
      <c r="E90" s="541"/>
      <c r="F90" s="577"/>
      <c r="G90" s="242">
        <v>0</v>
      </c>
      <c r="H90" s="250">
        <v>0</v>
      </c>
      <c r="I90" s="246">
        <v>0</v>
      </c>
      <c r="J90" s="240">
        <v>0</v>
      </c>
      <c r="K90" s="278" t="s">
        <v>283</v>
      </c>
      <c r="L90" s="283" t="s">
        <v>295</v>
      </c>
      <c r="M90" s="541"/>
      <c r="N90" s="541"/>
      <c r="O90" s="541"/>
      <c r="P90" s="218"/>
      <c r="Q90" s="219"/>
      <c r="S90" s="265"/>
      <c r="T90" s="187"/>
      <c r="V90" s="187"/>
      <c r="W90" s="187"/>
      <c r="X90" s="187"/>
      <c r="Y90" s="267"/>
    </row>
    <row r="91" spans="1:31" ht="22.5" hidden="1" customHeight="1" outlineLevel="1">
      <c r="A91" s="571"/>
      <c r="B91" s="541" t="s">
        <v>247</v>
      </c>
      <c r="C91" s="541"/>
      <c r="D91" s="541" t="s">
        <v>278</v>
      </c>
      <c r="E91" s="541"/>
      <c r="F91" s="577"/>
      <c r="G91" s="242">
        <v>0</v>
      </c>
      <c r="H91" s="250">
        <v>0</v>
      </c>
      <c r="I91" s="246">
        <v>0</v>
      </c>
      <c r="J91" s="240">
        <v>0</v>
      </c>
      <c r="K91" s="278" t="s">
        <v>283</v>
      </c>
      <c r="L91" s="283" t="s">
        <v>295</v>
      </c>
      <c r="M91" s="541"/>
      <c r="N91" s="541"/>
      <c r="O91" s="541"/>
      <c r="P91" s="218"/>
      <c r="Q91" s="219"/>
      <c r="S91" s="265"/>
      <c r="T91" s="261"/>
      <c r="V91" s="187"/>
      <c r="W91" s="187"/>
      <c r="X91" s="187"/>
      <c r="Y91" s="263"/>
    </row>
    <row r="92" spans="1:31" ht="22.5" hidden="1" customHeight="1" outlineLevel="1">
      <c r="A92" s="571"/>
      <c r="B92" s="541" t="s">
        <v>248</v>
      </c>
      <c r="C92" s="541"/>
      <c r="D92" s="541" t="s">
        <v>278</v>
      </c>
      <c r="E92" s="541"/>
      <c r="F92" s="577"/>
      <c r="G92" s="242">
        <v>0</v>
      </c>
      <c r="H92" s="250">
        <v>0</v>
      </c>
      <c r="I92" s="246">
        <v>0</v>
      </c>
      <c r="J92" s="240">
        <v>0</v>
      </c>
      <c r="K92" s="278" t="s">
        <v>283</v>
      </c>
      <c r="L92" s="283" t="s">
        <v>295</v>
      </c>
      <c r="M92" s="541"/>
      <c r="N92" s="541"/>
      <c r="O92" s="541"/>
      <c r="P92" s="218"/>
      <c r="Q92" s="219"/>
      <c r="S92" s="265"/>
      <c r="T92" s="187"/>
      <c r="V92" s="187"/>
      <c r="W92" s="187"/>
      <c r="X92" s="187"/>
      <c r="Y92" s="266"/>
    </row>
    <row r="93" spans="1:31" ht="22.5" hidden="1" customHeight="1" outlineLevel="1">
      <c r="A93" s="571"/>
      <c r="B93" s="541" t="s">
        <v>249</v>
      </c>
      <c r="C93" s="541"/>
      <c r="D93" s="541" t="s">
        <v>278</v>
      </c>
      <c r="E93" s="541"/>
      <c r="F93" s="577"/>
      <c r="G93" s="242">
        <v>0</v>
      </c>
      <c r="H93" s="250">
        <v>0</v>
      </c>
      <c r="I93" s="246">
        <v>0</v>
      </c>
      <c r="J93" s="240">
        <v>0</v>
      </c>
      <c r="K93" s="278" t="s">
        <v>283</v>
      </c>
      <c r="L93" s="283" t="s">
        <v>295</v>
      </c>
      <c r="M93" s="541"/>
      <c r="N93" s="541"/>
      <c r="O93" s="541"/>
      <c r="P93" s="218"/>
      <c r="Q93" s="219"/>
      <c r="S93" s="265"/>
      <c r="T93" s="187"/>
      <c r="V93" s="187"/>
      <c r="W93" s="187"/>
      <c r="X93" s="187"/>
      <c r="Y93" s="267"/>
    </row>
    <row r="94" spans="1:31" ht="22.5" hidden="1" customHeight="1" outlineLevel="1">
      <c r="A94" s="571"/>
      <c r="B94" s="541" t="s">
        <v>250</v>
      </c>
      <c r="C94" s="541"/>
      <c r="D94" s="541" t="s">
        <v>278</v>
      </c>
      <c r="E94" s="541"/>
      <c r="F94" s="577"/>
      <c r="G94" s="242">
        <v>0</v>
      </c>
      <c r="H94" s="250">
        <v>0</v>
      </c>
      <c r="I94" s="246">
        <v>0</v>
      </c>
      <c r="J94" s="240">
        <v>0</v>
      </c>
      <c r="K94" s="278" t="s">
        <v>283</v>
      </c>
      <c r="L94" s="283" t="s">
        <v>295</v>
      </c>
      <c r="M94" s="541"/>
      <c r="N94" s="541"/>
      <c r="O94" s="541"/>
      <c r="P94" s="218"/>
      <c r="Q94" s="219"/>
      <c r="S94" s="265"/>
      <c r="T94" s="187"/>
      <c r="V94" s="187"/>
      <c r="W94" s="187"/>
      <c r="X94" s="187"/>
      <c r="Y94" s="267"/>
    </row>
    <row r="95" spans="1:31" ht="22.5" hidden="1" customHeight="1" outlineLevel="1">
      <c r="A95" s="571"/>
      <c r="B95" s="541" t="s">
        <v>251</v>
      </c>
      <c r="C95" s="541"/>
      <c r="D95" s="541" t="s">
        <v>278</v>
      </c>
      <c r="E95" s="541"/>
      <c r="F95" s="577"/>
      <c r="G95" s="242">
        <v>0</v>
      </c>
      <c r="H95" s="250">
        <v>0</v>
      </c>
      <c r="I95" s="246">
        <v>0</v>
      </c>
      <c r="J95" s="240">
        <v>0</v>
      </c>
      <c r="K95" s="278" t="s">
        <v>283</v>
      </c>
      <c r="L95" s="283" t="s">
        <v>295</v>
      </c>
      <c r="M95" s="541"/>
      <c r="N95" s="541"/>
      <c r="O95" s="541"/>
      <c r="P95" s="218"/>
      <c r="Q95" s="219"/>
      <c r="S95" s="265"/>
      <c r="T95" s="187"/>
      <c r="V95" s="187"/>
      <c r="W95" s="187"/>
      <c r="X95" s="187"/>
      <c r="Y95" s="267"/>
    </row>
    <row r="96" spans="1:31" ht="22.5" hidden="1" customHeight="1" outlineLevel="1">
      <c r="A96" s="571"/>
      <c r="B96" s="541" t="s">
        <v>252</v>
      </c>
      <c r="C96" s="541"/>
      <c r="D96" s="541" t="s">
        <v>278</v>
      </c>
      <c r="E96" s="541"/>
      <c r="F96" s="577"/>
      <c r="G96" s="242">
        <v>0</v>
      </c>
      <c r="H96" s="250">
        <v>0</v>
      </c>
      <c r="I96" s="246">
        <v>0</v>
      </c>
      <c r="J96" s="240">
        <v>0</v>
      </c>
      <c r="K96" s="278" t="s">
        <v>283</v>
      </c>
      <c r="L96" s="283" t="s">
        <v>295</v>
      </c>
      <c r="M96" s="541"/>
      <c r="N96" s="541"/>
      <c r="O96" s="541"/>
      <c r="P96" s="218"/>
      <c r="Q96" s="219"/>
      <c r="S96" s="265"/>
      <c r="T96" s="187"/>
      <c r="V96" s="187"/>
      <c r="W96" s="187"/>
      <c r="X96" s="187"/>
      <c r="Y96" s="267"/>
    </row>
    <row r="97" spans="1:25" ht="22.5" hidden="1" customHeight="1" outlineLevel="1">
      <c r="A97" s="571"/>
      <c r="B97" s="541" t="s">
        <v>253</v>
      </c>
      <c r="C97" s="541"/>
      <c r="D97" s="541" t="s">
        <v>278</v>
      </c>
      <c r="E97" s="541"/>
      <c r="F97" s="577"/>
      <c r="G97" s="242">
        <v>0</v>
      </c>
      <c r="H97" s="250">
        <v>0</v>
      </c>
      <c r="I97" s="246">
        <v>0</v>
      </c>
      <c r="J97" s="240">
        <v>0</v>
      </c>
      <c r="K97" s="278" t="s">
        <v>283</v>
      </c>
      <c r="L97" s="283" t="s">
        <v>295</v>
      </c>
      <c r="M97" s="541"/>
      <c r="N97" s="541"/>
      <c r="O97" s="541"/>
      <c r="P97" s="218"/>
      <c r="Q97" s="219"/>
      <c r="S97" s="265"/>
      <c r="T97" s="187"/>
      <c r="V97" s="187"/>
      <c r="W97" s="187"/>
      <c r="X97" s="187"/>
      <c r="Y97" s="267"/>
    </row>
    <row r="98" spans="1:25" ht="22.5" hidden="1" customHeight="1" outlineLevel="1">
      <c r="A98" s="571"/>
      <c r="B98" s="541" t="s">
        <v>254</v>
      </c>
      <c r="C98" s="541"/>
      <c r="D98" s="541" t="s">
        <v>278</v>
      </c>
      <c r="E98" s="541"/>
      <c r="F98" s="577"/>
      <c r="G98" s="242">
        <v>0</v>
      </c>
      <c r="H98" s="250">
        <v>0</v>
      </c>
      <c r="I98" s="246">
        <v>0</v>
      </c>
      <c r="J98" s="240">
        <v>0</v>
      </c>
      <c r="K98" s="278" t="s">
        <v>283</v>
      </c>
      <c r="L98" s="283" t="s">
        <v>295</v>
      </c>
      <c r="M98" s="541"/>
      <c r="N98" s="541"/>
      <c r="O98" s="541"/>
      <c r="P98" s="218"/>
      <c r="Q98" s="219"/>
      <c r="S98" s="265"/>
      <c r="T98" s="187"/>
      <c r="V98" s="187"/>
      <c r="W98" s="187"/>
      <c r="X98" s="187"/>
      <c r="Y98" s="267"/>
    </row>
    <row r="99" spans="1:25" ht="22.5" hidden="1" customHeight="1" outlineLevel="1" collapsed="1" thickBot="1">
      <c r="A99" s="571"/>
      <c r="B99" s="541" t="s">
        <v>255</v>
      </c>
      <c r="C99" s="541"/>
      <c r="D99" s="541" t="s">
        <v>278</v>
      </c>
      <c r="E99" s="541"/>
      <c r="F99" s="577"/>
      <c r="G99" s="242">
        <v>0</v>
      </c>
      <c r="H99" s="250">
        <v>0</v>
      </c>
      <c r="I99" s="246">
        <v>0</v>
      </c>
      <c r="J99" s="240">
        <v>0</v>
      </c>
      <c r="K99" s="278" t="s">
        <v>283</v>
      </c>
      <c r="L99" s="283" t="s">
        <v>295</v>
      </c>
      <c r="M99" s="541"/>
      <c r="N99" s="541"/>
      <c r="O99" s="541"/>
      <c r="P99" s="218"/>
      <c r="Q99" s="219"/>
      <c r="S99" s="265"/>
      <c r="T99" s="187"/>
      <c r="V99" s="187"/>
      <c r="W99" s="187"/>
      <c r="X99" s="187"/>
      <c r="Y99" s="267"/>
    </row>
    <row r="100" spans="1:25" ht="22.5" hidden="1" customHeight="1" outlineLevel="2">
      <c r="A100" s="571"/>
      <c r="B100" s="541" t="s">
        <v>256</v>
      </c>
      <c r="C100" s="541"/>
      <c r="D100" s="541" t="s">
        <v>278</v>
      </c>
      <c r="E100" s="541"/>
      <c r="F100" s="577"/>
      <c r="G100" s="242">
        <v>0</v>
      </c>
      <c r="H100" s="250">
        <v>0</v>
      </c>
      <c r="I100" s="246">
        <v>0</v>
      </c>
      <c r="J100" s="240">
        <v>0</v>
      </c>
      <c r="K100" s="278" t="s">
        <v>283</v>
      </c>
      <c r="L100" s="283" t="s">
        <v>295</v>
      </c>
      <c r="M100" s="541"/>
      <c r="N100" s="541"/>
      <c r="O100" s="541"/>
      <c r="P100" s="218"/>
      <c r="Q100" s="219"/>
      <c r="S100" s="265"/>
      <c r="T100" s="187"/>
      <c r="V100" s="187"/>
      <c r="W100" s="187"/>
      <c r="X100" s="187"/>
      <c r="Y100" s="267"/>
    </row>
    <row r="101" spans="1:25" ht="22.5" hidden="1" customHeight="1" outlineLevel="2">
      <c r="A101" s="571"/>
      <c r="B101" s="541" t="s">
        <v>257</v>
      </c>
      <c r="C101" s="541"/>
      <c r="D101" s="541" t="s">
        <v>278</v>
      </c>
      <c r="E101" s="541"/>
      <c r="F101" s="577"/>
      <c r="G101" s="242">
        <v>0</v>
      </c>
      <c r="H101" s="250">
        <v>0</v>
      </c>
      <c r="I101" s="246">
        <v>0</v>
      </c>
      <c r="J101" s="240">
        <v>0</v>
      </c>
      <c r="K101" s="278" t="s">
        <v>283</v>
      </c>
      <c r="L101" s="283" t="s">
        <v>295</v>
      </c>
      <c r="M101" s="541"/>
      <c r="N101" s="541"/>
      <c r="O101" s="541"/>
      <c r="P101" s="218"/>
      <c r="Q101" s="219"/>
      <c r="S101" s="265"/>
      <c r="T101" s="187"/>
      <c r="V101" s="187"/>
      <c r="W101" s="187"/>
      <c r="X101" s="187"/>
      <c r="Y101" s="267"/>
    </row>
    <row r="102" spans="1:25" ht="22.5" hidden="1" customHeight="1" outlineLevel="2">
      <c r="A102" s="571"/>
      <c r="B102" s="541" t="s">
        <v>258</v>
      </c>
      <c r="C102" s="541"/>
      <c r="D102" s="541" t="s">
        <v>278</v>
      </c>
      <c r="E102" s="541"/>
      <c r="F102" s="577"/>
      <c r="G102" s="242">
        <v>0</v>
      </c>
      <c r="H102" s="250">
        <v>0</v>
      </c>
      <c r="I102" s="246">
        <v>0</v>
      </c>
      <c r="J102" s="240">
        <v>0</v>
      </c>
      <c r="K102" s="278" t="s">
        <v>283</v>
      </c>
      <c r="L102" s="283" t="s">
        <v>295</v>
      </c>
      <c r="M102" s="541"/>
      <c r="N102" s="541"/>
      <c r="O102" s="541"/>
      <c r="P102" s="218"/>
      <c r="Q102" s="219"/>
      <c r="S102" s="265"/>
      <c r="T102" s="187"/>
      <c r="V102" s="187"/>
      <c r="W102" s="187"/>
      <c r="X102" s="187"/>
      <c r="Y102" s="267"/>
    </row>
    <row r="103" spans="1:25" ht="22.5" hidden="1" customHeight="1" outlineLevel="2">
      <c r="A103" s="571"/>
      <c r="B103" s="541" t="s">
        <v>259</v>
      </c>
      <c r="C103" s="541"/>
      <c r="D103" s="541" t="s">
        <v>278</v>
      </c>
      <c r="E103" s="541"/>
      <c r="F103" s="577"/>
      <c r="G103" s="242">
        <v>0</v>
      </c>
      <c r="H103" s="250">
        <v>0</v>
      </c>
      <c r="I103" s="246">
        <v>0</v>
      </c>
      <c r="J103" s="240">
        <v>0</v>
      </c>
      <c r="K103" s="278" t="s">
        <v>283</v>
      </c>
      <c r="L103" s="283" t="s">
        <v>295</v>
      </c>
      <c r="M103" s="541"/>
      <c r="N103" s="541"/>
      <c r="O103" s="541"/>
      <c r="P103" s="218"/>
      <c r="Q103" s="219"/>
      <c r="S103" s="265"/>
      <c r="T103" s="187"/>
      <c r="V103" s="187"/>
      <c r="W103" s="187"/>
      <c r="X103" s="187"/>
      <c r="Y103" s="267"/>
    </row>
    <row r="104" spans="1:25" ht="22.5" hidden="1" customHeight="1" outlineLevel="2">
      <c r="A104" s="571"/>
      <c r="B104" s="541" t="s">
        <v>260</v>
      </c>
      <c r="C104" s="541"/>
      <c r="D104" s="541" t="s">
        <v>278</v>
      </c>
      <c r="E104" s="541"/>
      <c r="F104" s="577"/>
      <c r="G104" s="242">
        <v>0</v>
      </c>
      <c r="H104" s="250">
        <v>0</v>
      </c>
      <c r="I104" s="246">
        <v>0</v>
      </c>
      <c r="J104" s="240">
        <v>0</v>
      </c>
      <c r="K104" s="278" t="s">
        <v>283</v>
      </c>
      <c r="L104" s="283" t="s">
        <v>295</v>
      </c>
      <c r="M104" s="541"/>
      <c r="N104" s="541"/>
      <c r="O104" s="541"/>
      <c r="P104" s="218"/>
      <c r="Q104" s="219"/>
      <c r="S104" s="265"/>
      <c r="T104" s="187"/>
      <c r="V104" s="187"/>
      <c r="W104" s="187"/>
      <c r="X104" s="187"/>
      <c r="Y104" s="267"/>
    </row>
    <row r="105" spans="1:25" ht="22.5" hidden="1" customHeight="1" outlineLevel="2">
      <c r="A105" s="571"/>
      <c r="B105" s="541" t="s">
        <v>261</v>
      </c>
      <c r="C105" s="541"/>
      <c r="D105" s="541" t="s">
        <v>278</v>
      </c>
      <c r="E105" s="541"/>
      <c r="F105" s="577"/>
      <c r="G105" s="242">
        <v>0</v>
      </c>
      <c r="H105" s="250">
        <v>0</v>
      </c>
      <c r="I105" s="246">
        <v>0</v>
      </c>
      <c r="J105" s="240">
        <v>0</v>
      </c>
      <c r="K105" s="278" t="s">
        <v>283</v>
      </c>
      <c r="L105" s="283" t="s">
        <v>295</v>
      </c>
      <c r="M105" s="541"/>
      <c r="N105" s="541"/>
      <c r="O105" s="541"/>
      <c r="P105" s="218"/>
      <c r="Q105" s="219"/>
      <c r="S105" s="265"/>
      <c r="T105" s="187"/>
      <c r="V105" s="187"/>
      <c r="W105" s="187"/>
      <c r="X105" s="187"/>
      <c r="Y105" s="267"/>
    </row>
    <row r="106" spans="1:25" ht="22.5" hidden="1" customHeight="1" outlineLevel="2">
      <c r="A106" s="571"/>
      <c r="B106" s="541" t="s">
        <v>262</v>
      </c>
      <c r="C106" s="541"/>
      <c r="D106" s="541" t="s">
        <v>278</v>
      </c>
      <c r="E106" s="541"/>
      <c r="F106" s="577"/>
      <c r="G106" s="242">
        <v>0</v>
      </c>
      <c r="H106" s="250">
        <v>0</v>
      </c>
      <c r="I106" s="246">
        <v>0</v>
      </c>
      <c r="J106" s="240">
        <v>0</v>
      </c>
      <c r="K106" s="278" t="s">
        <v>283</v>
      </c>
      <c r="L106" s="283" t="s">
        <v>295</v>
      </c>
      <c r="M106" s="541"/>
      <c r="N106" s="541"/>
      <c r="O106" s="541"/>
      <c r="P106" s="218"/>
      <c r="Q106" s="219"/>
      <c r="S106" s="265"/>
      <c r="T106" s="187"/>
      <c r="V106" s="187"/>
      <c r="W106" s="187"/>
      <c r="X106" s="187"/>
      <c r="Y106" s="267"/>
    </row>
    <row r="107" spans="1:25" ht="22.5" hidden="1" customHeight="1" outlineLevel="2">
      <c r="A107" s="571"/>
      <c r="B107" s="541" t="s">
        <v>263</v>
      </c>
      <c r="C107" s="541"/>
      <c r="D107" s="541" t="s">
        <v>278</v>
      </c>
      <c r="E107" s="541"/>
      <c r="F107" s="577"/>
      <c r="G107" s="242">
        <v>0</v>
      </c>
      <c r="H107" s="250">
        <v>0</v>
      </c>
      <c r="I107" s="246">
        <v>0</v>
      </c>
      <c r="J107" s="240">
        <v>0</v>
      </c>
      <c r="K107" s="278" t="s">
        <v>283</v>
      </c>
      <c r="L107" s="283" t="s">
        <v>295</v>
      </c>
      <c r="M107" s="541"/>
      <c r="N107" s="541"/>
      <c r="O107" s="541"/>
      <c r="P107" s="218"/>
      <c r="Q107" s="219"/>
      <c r="S107" s="265"/>
      <c r="T107" s="187"/>
      <c r="V107" s="187"/>
      <c r="W107" s="187"/>
      <c r="X107" s="187"/>
      <c r="Y107" s="267"/>
    </row>
    <row r="108" spans="1:25" ht="22.5" hidden="1" customHeight="1" outlineLevel="2">
      <c r="A108" s="571"/>
      <c r="B108" s="541" t="s">
        <v>264</v>
      </c>
      <c r="C108" s="541"/>
      <c r="D108" s="541" t="s">
        <v>278</v>
      </c>
      <c r="E108" s="541"/>
      <c r="F108" s="577"/>
      <c r="G108" s="242">
        <v>0</v>
      </c>
      <c r="H108" s="250">
        <v>0</v>
      </c>
      <c r="I108" s="246">
        <v>0</v>
      </c>
      <c r="J108" s="240">
        <v>0</v>
      </c>
      <c r="K108" s="278" t="s">
        <v>283</v>
      </c>
      <c r="L108" s="283" t="s">
        <v>295</v>
      </c>
      <c r="M108" s="541"/>
      <c r="N108" s="541"/>
      <c r="O108" s="541"/>
      <c r="P108" s="218"/>
      <c r="Q108" s="219"/>
      <c r="S108" s="265"/>
      <c r="T108" s="187"/>
      <c r="V108" s="187"/>
      <c r="W108" s="187"/>
      <c r="X108" s="187"/>
      <c r="Y108" s="267"/>
    </row>
    <row r="109" spans="1:25" ht="22.5" hidden="1" customHeight="1" outlineLevel="2">
      <c r="A109" s="571"/>
      <c r="B109" s="541" t="s">
        <v>265</v>
      </c>
      <c r="C109" s="541"/>
      <c r="D109" s="541" t="s">
        <v>278</v>
      </c>
      <c r="E109" s="541"/>
      <c r="F109" s="577"/>
      <c r="G109" s="242">
        <v>0</v>
      </c>
      <c r="H109" s="250">
        <v>0</v>
      </c>
      <c r="I109" s="246">
        <v>0</v>
      </c>
      <c r="J109" s="240">
        <v>0</v>
      </c>
      <c r="K109" s="278" t="s">
        <v>283</v>
      </c>
      <c r="L109" s="283" t="s">
        <v>295</v>
      </c>
      <c r="M109" s="541"/>
      <c r="N109" s="541"/>
      <c r="O109" s="541"/>
      <c r="P109" s="218"/>
      <c r="Q109" s="219"/>
      <c r="S109" s="265"/>
      <c r="T109" s="187"/>
      <c r="V109" s="187"/>
      <c r="W109" s="187"/>
      <c r="X109" s="187"/>
      <c r="Y109" s="267"/>
    </row>
    <row r="110" spans="1:25" ht="22.5" hidden="1" customHeight="1" outlineLevel="2" thickBot="1">
      <c r="A110" s="571"/>
      <c r="B110" s="541" t="s">
        <v>266</v>
      </c>
      <c r="C110" s="541"/>
      <c r="D110" s="541" t="s">
        <v>278</v>
      </c>
      <c r="E110" s="541"/>
      <c r="F110" s="577"/>
      <c r="G110" s="367">
        <v>0</v>
      </c>
      <c r="H110" s="251">
        <v>0</v>
      </c>
      <c r="I110" s="247">
        <v>0</v>
      </c>
      <c r="J110" s="241">
        <v>0</v>
      </c>
      <c r="K110" s="278" t="s">
        <v>283</v>
      </c>
      <c r="L110" s="283" t="s">
        <v>295</v>
      </c>
      <c r="M110" s="541"/>
      <c r="N110" s="541"/>
      <c r="O110" s="541"/>
      <c r="P110" s="218"/>
      <c r="Q110" s="219"/>
      <c r="S110" s="265"/>
      <c r="T110" s="187"/>
      <c r="V110" s="187"/>
      <c r="W110" s="187"/>
      <c r="X110" s="187"/>
      <c r="Y110" s="267"/>
    </row>
    <row r="111" spans="1:25" ht="10.5" customHeight="1" collapsed="1">
      <c r="A111" s="369"/>
      <c r="B111" s="610"/>
      <c r="C111" s="610"/>
      <c r="D111" s="610"/>
      <c r="E111" s="610"/>
      <c r="F111" s="610"/>
      <c r="G111" s="363"/>
      <c r="H111" s="363"/>
      <c r="I111" s="368"/>
      <c r="J111" s="368"/>
      <c r="K111" s="277"/>
      <c r="L111" s="277"/>
      <c r="M111" s="633"/>
      <c r="N111" s="633"/>
      <c r="O111" s="633"/>
      <c r="P111" s="633"/>
      <c r="Q111" s="633"/>
      <c r="S111" s="265"/>
      <c r="T111" s="187"/>
      <c r="U111" s="187"/>
      <c r="W111" s="187"/>
      <c r="X111" s="187"/>
      <c r="Y111" s="268"/>
    </row>
    <row r="112" spans="1:25" ht="22.5" customHeight="1">
      <c r="A112" s="611" t="s">
        <v>310</v>
      </c>
      <c r="B112" s="611"/>
      <c r="C112" s="611"/>
      <c r="D112" s="611"/>
      <c r="E112" s="611"/>
      <c r="F112" s="611"/>
      <c r="G112" s="193" t="s">
        <v>300</v>
      </c>
      <c r="H112" s="192" t="str">
        <f>IF(G112="発行あり","枚数","-")</f>
        <v>-</v>
      </c>
      <c r="J112" s="277"/>
      <c r="K112" s="613" t="s">
        <v>311</v>
      </c>
      <c r="L112" s="615"/>
      <c r="M112" s="630" t="str">
        <f>お客様情報!F39</f>
        <v>施設名を記入</v>
      </c>
      <c r="N112" s="631"/>
      <c r="O112" s="631"/>
      <c r="P112" s="631"/>
      <c r="Q112" s="632"/>
      <c r="S112" s="265" t="s">
        <v>300</v>
      </c>
      <c r="T112" s="187" t="s">
        <v>312</v>
      </c>
      <c r="U112" s="187" t="s">
        <v>313</v>
      </c>
      <c r="W112" s="187"/>
      <c r="X112" s="187"/>
      <c r="Y112" s="268"/>
    </row>
    <row r="113" spans="1:31" ht="16.5" thickBot="1">
      <c r="A113" s="184"/>
      <c r="S113" s="264"/>
      <c r="W113" s="187"/>
      <c r="X113" s="187"/>
      <c r="Y113" s="268"/>
    </row>
    <row r="114" spans="1:31" ht="22.5" customHeight="1" thickBot="1">
      <c r="A114" s="571" t="s">
        <v>314</v>
      </c>
      <c r="B114" s="571"/>
      <c r="C114" s="519" t="s">
        <v>283</v>
      </c>
      <c r="D114" s="519"/>
      <c r="E114" s="519"/>
      <c r="F114" s="519"/>
      <c r="G114" s="519" t="s">
        <v>292</v>
      </c>
      <c r="H114" s="519"/>
      <c r="I114" s="519"/>
      <c r="J114" s="519" t="s">
        <v>286</v>
      </c>
      <c r="K114" s="519"/>
      <c r="L114" s="629"/>
      <c r="M114" s="575" t="s">
        <v>315</v>
      </c>
      <c r="N114" s="575"/>
      <c r="O114" s="575"/>
      <c r="P114" s="576"/>
      <c r="Q114" s="373" t="s">
        <v>316</v>
      </c>
      <c r="S114" s="269"/>
      <c r="T114" s="270"/>
      <c r="U114" s="270"/>
      <c r="V114" s="270"/>
      <c r="W114" s="270"/>
      <c r="X114" s="270"/>
      <c r="Y114" s="271"/>
    </row>
    <row r="115" spans="1:31" ht="22.5" customHeight="1">
      <c r="A115" s="571"/>
      <c r="B115" s="571"/>
      <c r="C115" s="519" t="s">
        <v>317</v>
      </c>
      <c r="D115" s="519"/>
      <c r="E115" s="519"/>
      <c r="F115" s="519"/>
      <c r="G115" s="519" t="s">
        <v>299</v>
      </c>
      <c r="H115" s="519"/>
      <c r="I115" s="526"/>
      <c r="J115" s="573"/>
      <c r="K115" s="573"/>
      <c r="L115" s="574"/>
      <c r="M115" s="568" t="s">
        <v>318</v>
      </c>
      <c r="N115" s="569"/>
      <c r="O115" s="570"/>
      <c r="P115" s="220">
        <v>2.5</v>
      </c>
      <c r="Q115" s="566">
        <f>SUM(P115:P120)</f>
        <v>5.5</v>
      </c>
      <c r="R115" s="212" t="s">
        <v>319</v>
      </c>
    </row>
    <row r="116" spans="1:31" ht="22.5" customHeight="1">
      <c r="A116" s="571"/>
      <c r="B116" s="571"/>
      <c r="C116" s="519"/>
      <c r="D116" s="519"/>
      <c r="E116" s="519"/>
      <c r="F116" s="519"/>
      <c r="G116" s="519"/>
      <c r="H116" s="519"/>
      <c r="I116" s="526"/>
      <c r="J116" s="573"/>
      <c r="K116" s="573"/>
      <c r="L116" s="574"/>
      <c r="M116" s="568" t="s">
        <v>320</v>
      </c>
      <c r="N116" s="569"/>
      <c r="O116" s="570"/>
      <c r="P116" s="220">
        <v>0.5</v>
      </c>
      <c r="Q116" s="566"/>
    </row>
    <row r="117" spans="1:31" ht="22.5" customHeight="1">
      <c r="A117" s="371"/>
      <c r="B117" s="364"/>
      <c r="C117" s="364"/>
      <c r="D117" s="364"/>
      <c r="E117" s="364"/>
      <c r="F117" s="364"/>
      <c r="G117" s="364"/>
      <c r="H117" s="364"/>
      <c r="I117" s="372"/>
      <c r="J117" s="573"/>
      <c r="K117" s="573"/>
      <c r="L117" s="574"/>
      <c r="M117" s="568" t="s">
        <v>321</v>
      </c>
      <c r="N117" s="569"/>
      <c r="O117" s="570"/>
      <c r="P117" s="220">
        <v>0.5</v>
      </c>
      <c r="Q117" s="566"/>
    </row>
    <row r="118" spans="1:31" ht="22.5" customHeight="1">
      <c r="A118" s="230"/>
      <c r="B118" s="231"/>
      <c r="C118" s="231"/>
      <c r="D118" s="231"/>
      <c r="E118" s="232"/>
      <c r="F118" s="232"/>
      <c r="G118" s="232"/>
      <c r="H118" s="232"/>
      <c r="I118" s="233"/>
      <c r="J118" s="560" t="s">
        <v>322</v>
      </c>
      <c r="K118" s="560"/>
      <c r="L118" s="572"/>
      <c r="M118" s="568" t="s">
        <v>323</v>
      </c>
      <c r="N118" s="569"/>
      <c r="O118" s="570" t="s">
        <v>324</v>
      </c>
      <c r="P118" s="220">
        <v>0.5</v>
      </c>
      <c r="Q118" s="566"/>
    </row>
    <row r="119" spans="1:31" ht="22.5" customHeight="1">
      <c r="B119" s="41" t="s">
        <v>325</v>
      </c>
      <c r="J119" s="573"/>
      <c r="K119" s="573"/>
      <c r="L119" s="574"/>
      <c r="M119" s="568" t="s">
        <v>326</v>
      </c>
      <c r="N119" s="569"/>
      <c r="O119" s="570"/>
      <c r="P119" s="221">
        <v>1</v>
      </c>
      <c r="Q119" s="566"/>
    </row>
    <row r="120" spans="1:31" ht="22.5" customHeight="1" thickBot="1">
      <c r="A120" s="184"/>
      <c r="J120" s="573"/>
      <c r="K120" s="573"/>
      <c r="L120" s="574"/>
      <c r="M120" s="557" t="s">
        <v>327</v>
      </c>
      <c r="N120" s="558"/>
      <c r="O120" s="559"/>
      <c r="P120" s="229">
        <v>0.5</v>
      </c>
      <c r="Q120" s="567"/>
    </row>
    <row r="121" spans="1:31" ht="12" customHeight="1">
      <c r="A121" s="184"/>
    </row>
    <row r="122" spans="1:31" customFormat="1" ht="13.5" customHeight="1">
      <c r="A122" s="545" t="s">
        <v>328</v>
      </c>
      <c r="B122" s="545"/>
      <c r="C122" s="545"/>
      <c r="D122" s="560" t="s">
        <v>329</v>
      </c>
      <c r="E122" s="560"/>
      <c r="F122" s="560"/>
      <c r="G122" s="560"/>
      <c r="H122" s="560"/>
      <c r="I122" s="560"/>
      <c r="J122" s="561">
        <f>お客様情報!C23</f>
        <v>43586</v>
      </c>
      <c r="K122" s="561"/>
      <c r="L122" s="562"/>
      <c r="M122" s="563"/>
      <c r="N122" s="563"/>
      <c r="O122" s="564"/>
      <c r="P122" s="564"/>
      <c r="Q122" s="565"/>
      <c r="R122" s="212"/>
    </row>
    <row r="123" spans="1:31" customFormat="1" ht="42.75" customHeight="1" outlineLevel="1">
      <c r="A123" s="545" t="s">
        <v>330</v>
      </c>
      <c r="B123" s="545"/>
      <c r="C123" s="545"/>
      <c r="D123" s="553">
        <f>別紙2!A6</f>
        <v>0</v>
      </c>
      <c r="E123" s="553"/>
      <c r="F123" s="553"/>
      <c r="G123" s="554">
        <f>別紙2!B6</f>
        <v>0</v>
      </c>
      <c r="H123" s="554"/>
      <c r="I123" s="554"/>
      <c r="J123" s="554">
        <f>別紙2!C6</f>
        <v>0</v>
      </c>
      <c r="K123" s="554"/>
      <c r="L123" s="554">
        <f>別紙2!D6</f>
        <v>0</v>
      </c>
      <c r="M123" s="554"/>
      <c r="N123" s="554"/>
      <c r="O123" s="555">
        <f>別紙2!E6</f>
        <v>0</v>
      </c>
      <c r="P123" s="556"/>
      <c r="Q123" s="274">
        <f>別紙2!F6</f>
        <v>0</v>
      </c>
      <c r="R123" s="212" t="s">
        <v>331</v>
      </c>
      <c r="W123" s="41"/>
      <c r="X123" s="41"/>
      <c r="AC123" s="552"/>
      <c r="AD123" s="552"/>
      <c r="AE123" s="552"/>
    </row>
    <row r="124" spans="1:31" customFormat="1" ht="42.75" customHeight="1" outlineLevel="1">
      <c r="A124" s="545"/>
      <c r="B124" s="545"/>
      <c r="C124" s="545"/>
      <c r="D124" s="553">
        <f>別紙2!A7</f>
        <v>0</v>
      </c>
      <c r="E124" s="553"/>
      <c r="F124" s="553"/>
      <c r="G124" s="554">
        <f>別紙2!B7</f>
        <v>0</v>
      </c>
      <c r="H124" s="554"/>
      <c r="I124" s="554"/>
      <c r="J124" s="554">
        <f>別紙2!C7</f>
        <v>0</v>
      </c>
      <c r="K124" s="554"/>
      <c r="L124" s="554">
        <f>別紙2!D7</f>
        <v>0</v>
      </c>
      <c r="M124" s="554"/>
      <c r="N124" s="554"/>
      <c r="O124" s="555">
        <f>別紙2!E7</f>
        <v>0</v>
      </c>
      <c r="P124" s="556"/>
      <c r="Q124" s="274">
        <f>別紙2!F7</f>
        <v>0</v>
      </c>
      <c r="R124" s="212"/>
      <c r="W124" s="41"/>
      <c r="X124" s="41"/>
      <c r="AC124" s="552"/>
      <c r="AD124" s="552"/>
      <c r="AE124" s="552"/>
    </row>
    <row r="125" spans="1:31" customFormat="1" ht="42.75" customHeight="1" outlineLevel="1">
      <c r="A125" s="545"/>
      <c r="B125" s="545"/>
      <c r="C125" s="545"/>
      <c r="D125" s="553">
        <f>別紙2!A8</f>
        <v>0</v>
      </c>
      <c r="E125" s="553"/>
      <c r="F125" s="553"/>
      <c r="G125" s="554">
        <f>別紙2!B8</f>
        <v>0</v>
      </c>
      <c r="H125" s="554"/>
      <c r="I125" s="554"/>
      <c r="J125" s="554">
        <f>別紙2!C8</f>
        <v>0</v>
      </c>
      <c r="K125" s="554"/>
      <c r="L125" s="554">
        <f>別紙2!D8</f>
        <v>0</v>
      </c>
      <c r="M125" s="554"/>
      <c r="N125" s="554"/>
      <c r="O125" s="555">
        <f>別紙2!E8</f>
        <v>0</v>
      </c>
      <c r="P125" s="556"/>
      <c r="Q125" s="274">
        <f>別紙2!F8</f>
        <v>0</v>
      </c>
      <c r="R125" s="212"/>
      <c r="AC125" s="552"/>
      <c r="AD125" s="552"/>
      <c r="AE125" s="552"/>
    </row>
    <row r="126" spans="1:31" customFormat="1" ht="34.5" customHeight="1">
      <c r="A126" s="532" t="s">
        <v>332</v>
      </c>
      <c r="B126" s="532"/>
      <c r="C126" s="532"/>
      <c r="D126" s="533"/>
      <c r="E126" s="534"/>
      <c r="F126" s="534"/>
      <c r="G126" s="534"/>
      <c r="H126" s="534"/>
      <c r="I126" s="534"/>
      <c r="J126" s="534"/>
      <c r="K126" s="534"/>
      <c r="L126" s="534"/>
      <c r="M126" s="534"/>
      <c r="N126" s="534"/>
      <c r="O126" s="534"/>
      <c r="P126" s="534"/>
      <c r="Q126" s="535"/>
      <c r="R126" s="212"/>
      <c r="AC126" s="536"/>
      <c r="AD126" s="537"/>
      <c r="AE126" s="537"/>
    </row>
    <row r="127" spans="1:31" customFormat="1" ht="16.5" customHeight="1">
      <c r="A127" s="546" t="s">
        <v>333</v>
      </c>
      <c r="B127" s="547"/>
      <c r="C127" s="548"/>
      <c r="D127" s="538" t="s">
        <v>856</v>
      </c>
      <c r="E127" s="539"/>
      <c r="F127" s="539"/>
      <c r="G127" s="539"/>
      <c r="H127" s="539"/>
      <c r="I127" s="539"/>
      <c r="J127" s="539"/>
      <c r="K127" s="539"/>
      <c r="L127" s="539"/>
      <c r="M127" s="539"/>
      <c r="N127" s="539"/>
      <c r="O127" s="539"/>
      <c r="P127" s="539"/>
      <c r="Q127" s="540"/>
      <c r="R127" s="212" t="s">
        <v>334</v>
      </c>
      <c r="T127" s="396" t="s">
        <v>837</v>
      </c>
      <c r="AC127" s="537"/>
      <c r="AD127" s="537"/>
      <c r="AE127" s="537"/>
    </row>
    <row r="128" spans="1:31" customFormat="1" ht="15" customHeight="1">
      <c r="A128" s="549"/>
      <c r="B128" s="550"/>
      <c r="C128" s="551"/>
      <c r="D128" s="516" t="s">
        <v>855</v>
      </c>
      <c r="E128" s="517"/>
      <c r="F128" s="517"/>
      <c r="G128" s="517"/>
      <c r="H128" s="517"/>
      <c r="I128" s="517"/>
      <c r="J128" s="517"/>
      <c r="K128" s="517"/>
      <c r="L128" s="517"/>
      <c r="M128" s="517"/>
      <c r="N128" s="517"/>
      <c r="O128" s="517" t="s">
        <v>836</v>
      </c>
      <c r="P128" s="517"/>
      <c r="Q128" s="518"/>
      <c r="R128" s="212" t="s">
        <v>878</v>
      </c>
      <c r="AC128" s="537"/>
      <c r="AD128" s="537"/>
      <c r="AE128" s="537"/>
    </row>
    <row r="129" spans="1:31" customFormat="1" ht="15" customHeight="1">
      <c r="A129" s="549"/>
      <c r="B129" s="550"/>
      <c r="C129" s="551"/>
      <c r="D129" s="516" t="s">
        <v>855</v>
      </c>
      <c r="E129" s="517"/>
      <c r="F129" s="517"/>
      <c r="G129" s="517"/>
      <c r="H129" s="517"/>
      <c r="I129" s="517"/>
      <c r="J129" s="517"/>
      <c r="K129" s="517"/>
      <c r="L129" s="517"/>
      <c r="M129" s="517"/>
      <c r="N129" s="517"/>
      <c r="O129" s="517" t="s">
        <v>836</v>
      </c>
      <c r="P129" s="517"/>
      <c r="Q129" s="518"/>
      <c r="R129" s="212" t="s">
        <v>878</v>
      </c>
      <c r="AC129" s="537"/>
      <c r="AD129" s="537"/>
      <c r="AE129" s="537"/>
    </row>
    <row r="130" spans="1:31" customFormat="1" ht="15" customHeight="1">
      <c r="A130" s="549"/>
      <c r="B130" s="550"/>
      <c r="C130" s="551"/>
      <c r="D130" s="516" t="s">
        <v>855</v>
      </c>
      <c r="E130" s="517"/>
      <c r="F130" s="517"/>
      <c r="G130" s="517"/>
      <c r="H130" s="517"/>
      <c r="I130" s="517"/>
      <c r="J130" s="517"/>
      <c r="K130" s="517"/>
      <c r="L130" s="517"/>
      <c r="M130" s="517"/>
      <c r="N130" s="517"/>
      <c r="O130" s="517" t="s">
        <v>836</v>
      </c>
      <c r="P130" s="517"/>
      <c r="Q130" s="518"/>
      <c r="R130" s="212" t="s">
        <v>878</v>
      </c>
      <c r="AC130" s="537"/>
      <c r="AD130" s="537"/>
      <c r="AE130" s="537"/>
    </row>
    <row r="131" spans="1:31" customFormat="1" ht="16.5" customHeight="1">
      <c r="A131" s="549"/>
      <c r="B131" s="550"/>
      <c r="C131" s="551"/>
      <c r="D131" s="516" t="s">
        <v>877</v>
      </c>
      <c r="E131" s="517"/>
      <c r="F131" s="517"/>
      <c r="G131" s="517"/>
      <c r="H131" s="517"/>
      <c r="I131" s="517"/>
      <c r="J131" s="517"/>
      <c r="K131" s="517"/>
      <c r="L131" s="517"/>
      <c r="M131" s="517"/>
      <c r="N131" s="517"/>
      <c r="O131" s="517"/>
      <c r="P131" s="517"/>
      <c r="Q131" s="518"/>
      <c r="R131" s="212" t="s">
        <v>879</v>
      </c>
      <c r="AC131" s="537"/>
      <c r="AD131" s="537"/>
      <c r="AE131" s="537"/>
    </row>
    <row r="132" spans="1:31" customFormat="1" ht="25.5" customHeight="1">
      <c r="A132" s="549"/>
      <c r="B132" s="550"/>
      <c r="C132" s="551"/>
      <c r="D132" s="516" t="s">
        <v>838</v>
      </c>
      <c r="E132" s="517"/>
      <c r="F132" s="517"/>
      <c r="G132" s="517" t="s">
        <v>855</v>
      </c>
      <c r="H132" s="517"/>
      <c r="I132" s="517"/>
      <c r="J132" s="517"/>
      <c r="K132" s="517"/>
      <c r="L132" s="517"/>
      <c r="M132" s="517"/>
      <c r="N132" s="517"/>
      <c r="O132" s="517"/>
      <c r="P132" s="517"/>
      <c r="Q132" s="518"/>
      <c r="R132" s="212" t="s">
        <v>878</v>
      </c>
      <c r="AC132" s="537"/>
      <c r="AD132" s="537"/>
      <c r="AE132" s="537"/>
    </row>
    <row r="133" spans="1:31" customFormat="1" ht="23.25" customHeight="1">
      <c r="A133" s="549"/>
      <c r="B133" s="550"/>
      <c r="C133" s="551"/>
      <c r="D133" s="516" t="s">
        <v>839</v>
      </c>
      <c r="E133" s="517"/>
      <c r="F133" s="517"/>
      <c r="G133" s="517" t="s">
        <v>855</v>
      </c>
      <c r="H133" s="517"/>
      <c r="I133" s="517"/>
      <c r="J133" s="517"/>
      <c r="K133" s="517"/>
      <c r="L133" s="517"/>
      <c r="M133" s="517"/>
      <c r="N133" s="517"/>
      <c r="O133" s="517"/>
      <c r="P133" s="517"/>
      <c r="Q133" s="518"/>
      <c r="R133" s="212" t="s">
        <v>878</v>
      </c>
      <c r="AC133" s="537"/>
      <c r="AD133" s="537"/>
      <c r="AE133" s="537"/>
    </row>
    <row r="134" spans="1:31" customFormat="1" ht="23.25" customHeight="1" collapsed="1">
      <c r="A134" s="549"/>
      <c r="B134" s="550"/>
      <c r="C134" s="551"/>
      <c r="D134" s="516" t="s">
        <v>839</v>
      </c>
      <c r="E134" s="517"/>
      <c r="F134" s="517"/>
      <c r="G134" s="517" t="s">
        <v>855</v>
      </c>
      <c r="H134" s="517"/>
      <c r="I134" s="517"/>
      <c r="J134" s="517"/>
      <c r="K134" s="517"/>
      <c r="L134" s="517"/>
      <c r="M134" s="517"/>
      <c r="N134" s="517"/>
      <c r="O134" s="517"/>
      <c r="P134" s="517"/>
      <c r="Q134" s="518"/>
      <c r="R134" s="212" t="s">
        <v>878</v>
      </c>
      <c r="AC134" s="537"/>
      <c r="AD134" s="537"/>
      <c r="AE134" s="537"/>
    </row>
    <row r="135" spans="1:31" customFormat="1" ht="23.25" hidden="1" customHeight="1" outlineLevel="1">
      <c r="A135" s="549"/>
      <c r="B135" s="550"/>
      <c r="C135" s="551"/>
      <c r="D135" s="516" t="s">
        <v>839</v>
      </c>
      <c r="E135" s="517"/>
      <c r="F135" s="517"/>
      <c r="G135" s="517" t="s">
        <v>855</v>
      </c>
      <c r="H135" s="517"/>
      <c r="I135" s="517"/>
      <c r="J135" s="517"/>
      <c r="K135" s="517"/>
      <c r="L135" s="517"/>
      <c r="M135" s="517"/>
      <c r="N135" s="517"/>
      <c r="O135" s="517"/>
      <c r="P135" s="517"/>
      <c r="Q135" s="518"/>
      <c r="R135" s="212" t="s">
        <v>878</v>
      </c>
      <c r="AC135" s="537"/>
      <c r="AD135" s="537"/>
      <c r="AE135" s="537"/>
    </row>
    <row r="136" spans="1:31" customFormat="1" ht="23.25" hidden="1" customHeight="1" outlineLevel="1">
      <c r="A136" s="549"/>
      <c r="B136" s="550"/>
      <c r="C136" s="551"/>
      <c r="D136" s="516" t="s">
        <v>839</v>
      </c>
      <c r="E136" s="517"/>
      <c r="F136" s="517"/>
      <c r="G136" s="517" t="s">
        <v>855</v>
      </c>
      <c r="H136" s="517"/>
      <c r="I136" s="517"/>
      <c r="J136" s="517"/>
      <c r="K136" s="517"/>
      <c r="L136" s="517"/>
      <c r="M136" s="517"/>
      <c r="N136" s="517"/>
      <c r="O136" s="517"/>
      <c r="P136" s="517"/>
      <c r="Q136" s="518"/>
      <c r="R136" s="212" t="s">
        <v>878</v>
      </c>
      <c r="AC136" s="537"/>
      <c r="AD136" s="537"/>
      <c r="AE136" s="537"/>
    </row>
    <row r="137" spans="1:31" customFormat="1" ht="23.25" hidden="1" customHeight="1" outlineLevel="1">
      <c r="A137" s="549"/>
      <c r="B137" s="550"/>
      <c r="C137" s="551"/>
      <c r="D137" s="516" t="s">
        <v>839</v>
      </c>
      <c r="E137" s="517"/>
      <c r="F137" s="517"/>
      <c r="G137" s="517" t="s">
        <v>855</v>
      </c>
      <c r="H137" s="517"/>
      <c r="I137" s="517"/>
      <c r="J137" s="517"/>
      <c r="K137" s="517"/>
      <c r="L137" s="517"/>
      <c r="M137" s="517"/>
      <c r="N137" s="517"/>
      <c r="O137" s="517"/>
      <c r="P137" s="517"/>
      <c r="Q137" s="518"/>
      <c r="R137" s="212" t="s">
        <v>878</v>
      </c>
      <c r="AC137" s="537"/>
      <c r="AD137" s="537"/>
      <c r="AE137" s="537"/>
    </row>
    <row r="138" spans="1:31" customFormat="1" ht="45" customHeight="1">
      <c r="A138" s="541" t="s">
        <v>335</v>
      </c>
      <c r="B138" s="541"/>
      <c r="C138" s="541"/>
      <c r="D138" s="542" t="s">
        <v>883</v>
      </c>
      <c r="E138" s="543"/>
      <c r="F138" s="543"/>
      <c r="G138" s="543"/>
      <c r="H138" s="543"/>
      <c r="I138" s="543"/>
      <c r="J138" s="543"/>
      <c r="K138" s="543"/>
      <c r="L138" s="543"/>
      <c r="M138" s="543"/>
      <c r="N138" s="543"/>
      <c r="O138" s="543"/>
      <c r="P138" s="543"/>
      <c r="Q138" s="544"/>
      <c r="R138" s="212" t="s">
        <v>336</v>
      </c>
      <c r="AC138" s="537"/>
      <c r="AD138" s="537"/>
      <c r="AE138" s="537"/>
    </row>
    <row r="139" spans="1:31" customFormat="1" ht="19.5" customHeight="1">
      <c r="A139" s="545" t="s">
        <v>337</v>
      </c>
      <c r="B139" s="545"/>
      <c r="C139" s="545"/>
      <c r="D139" s="533"/>
      <c r="E139" s="534"/>
      <c r="F139" s="534"/>
      <c r="G139" s="534"/>
      <c r="H139" s="534"/>
      <c r="I139" s="534"/>
      <c r="J139" s="534"/>
      <c r="K139" s="534"/>
      <c r="L139" s="534"/>
      <c r="M139" s="534"/>
      <c r="N139" s="534"/>
      <c r="O139" s="534"/>
      <c r="P139" s="534"/>
      <c r="Q139" s="535"/>
      <c r="R139" s="212"/>
      <c r="AC139" s="537"/>
      <c r="AD139" s="537"/>
      <c r="AE139" s="537"/>
    </row>
    <row r="140" spans="1:31">
      <c r="A140" s="184"/>
    </row>
    <row r="141" spans="1:31">
      <c r="A141" s="519" t="s">
        <v>338</v>
      </c>
      <c r="B141" s="519"/>
      <c r="C141" s="519"/>
      <c r="D141" s="525" t="s">
        <v>940</v>
      </c>
      <c r="E141" s="525"/>
      <c r="F141" s="525"/>
      <c r="G141" s="525"/>
      <c r="H141" s="525"/>
      <c r="I141" s="525"/>
      <c r="J141" s="280" t="s">
        <v>339</v>
      </c>
      <c r="K141" s="523"/>
      <c r="L141" s="523"/>
      <c r="M141" s="523"/>
      <c r="N141" s="523"/>
      <c r="O141" s="523"/>
      <c r="P141" s="523"/>
      <c r="Q141" s="523"/>
      <c r="R141" s="255"/>
      <c r="S141" s="212"/>
      <c r="T141" s="212"/>
      <c r="U141" s="212"/>
      <c r="V141" s="212"/>
      <c r="W141" s="212"/>
      <c r="X141" s="212"/>
    </row>
    <row r="142" spans="1:31" ht="15.75" customHeight="1">
      <c r="A142" s="526" t="s">
        <v>340</v>
      </c>
      <c r="B142" s="527"/>
      <c r="C142" s="528"/>
      <c r="D142" s="525" t="s">
        <v>238</v>
      </c>
      <c r="E142" s="525"/>
      <c r="F142" s="525"/>
      <c r="G142" s="525"/>
      <c r="H142" s="525"/>
      <c r="I142" s="525"/>
      <c r="J142" s="280" t="s">
        <v>339</v>
      </c>
      <c r="K142" s="529"/>
      <c r="L142" s="530"/>
      <c r="M142" s="530"/>
      <c r="N142" s="530"/>
      <c r="O142" s="530"/>
      <c r="P142" s="530"/>
      <c r="Q142" s="531"/>
      <c r="R142" s="272" t="s">
        <v>341</v>
      </c>
    </row>
    <row r="143" spans="1:31" ht="15.75" customHeight="1">
      <c r="A143" s="519" t="s">
        <v>342</v>
      </c>
      <c r="B143" s="519"/>
      <c r="C143" s="519"/>
      <c r="D143" s="520" t="s">
        <v>300</v>
      </c>
      <c r="E143" s="521"/>
      <c r="F143" s="521"/>
      <c r="G143" s="521"/>
      <c r="H143" s="521"/>
      <c r="I143" s="522"/>
      <c r="J143" s="280" t="s">
        <v>339</v>
      </c>
      <c r="K143" s="523"/>
      <c r="L143" s="523"/>
      <c r="M143" s="523"/>
      <c r="N143" s="523"/>
      <c r="O143" s="523"/>
      <c r="P143" s="523"/>
      <c r="Q143" s="523"/>
      <c r="R143" s="255" t="s">
        <v>300</v>
      </c>
      <c r="S143" s="212" t="s">
        <v>343</v>
      </c>
      <c r="T143" s="212" t="s">
        <v>344</v>
      </c>
    </row>
    <row r="144" spans="1:31">
      <c r="A144" s="184"/>
    </row>
    <row r="145" spans="1:10">
      <c r="A145" s="61"/>
      <c r="B145" s="62"/>
      <c r="C145" s="62"/>
      <c r="D145" s="62"/>
      <c r="E145" s="62"/>
      <c r="F145" s="62"/>
      <c r="G145" s="62"/>
      <c r="H145" s="62"/>
      <c r="I145" s="62"/>
      <c r="J145" s="62"/>
    </row>
    <row r="146" spans="1:10">
      <c r="A146" s="61"/>
      <c r="B146" s="62"/>
      <c r="C146" s="62"/>
      <c r="D146" s="62"/>
      <c r="E146" s="62"/>
      <c r="F146" s="62"/>
      <c r="G146" s="62"/>
      <c r="H146" s="62"/>
      <c r="I146" s="62"/>
      <c r="J146" s="62"/>
    </row>
    <row r="147" spans="1:10">
      <c r="A147" s="62" t="s">
        <v>345</v>
      </c>
      <c r="B147" s="62"/>
      <c r="C147" s="62"/>
      <c r="D147" s="62"/>
      <c r="E147" s="62"/>
      <c r="F147" s="62"/>
      <c r="G147" s="62"/>
      <c r="H147" s="62"/>
      <c r="I147" s="62"/>
      <c r="J147" s="62"/>
    </row>
    <row r="148" spans="1:10">
      <c r="A148" s="62" t="s">
        <v>346</v>
      </c>
      <c r="B148" s="62"/>
      <c r="C148" s="62"/>
      <c r="D148" s="62"/>
      <c r="E148" s="62"/>
      <c r="F148" s="62"/>
      <c r="G148" s="62"/>
      <c r="H148" s="62"/>
      <c r="I148" s="62"/>
      <c r="J148" s="62"/>
    </row>
    <row r="149" spans="1:10">
      <c r="A149" s="62" t="s">
        <v>347</v>
      </c>
      <c r="B149" s="62"/>
      <c r="C149" s="62" t="s">
        <v>348</v>
      </c>
      <c r="D149" s="62"/>
      <c r="E149" s="62"/>
      <c r="F149" s="62"/>
      <c r="G149" s="62"/>
      <c r="H149" s="62"/>
      <c r="I149" s="62"/>
      <c r="J149" s="62"/>
    </row>
    <row r="150" spans="1:10">
      <c r="A150" s="62" t="s">
        <v>349</v>
      </c>
      <c r="B150" s="62"/>
      <c r="C150" s="62" t="s">
        <v>350</v>
      </c>
      <c r="D150" s="62"/>
      <c r="E150" s="62"/>
      <c r="F150" s="62"/>
      <c r="G150" s="62"/>
      <c r="H150" s="62"/>
      <c r="I150" s="62"/>
      <c r="J150" s="62"/>
    </row>
    <row r="151" spans="1:10">
      <c r="A151" s="62" t="s">
        <v>303</v>
      </c>
      <c r="B151" s="62"/>
      <c r="C151" s="62" t="s">
        <v>351</v>
      </c>
      <c r="D151" s="62"/>
      <c r="E151" s="62"/>
      <c r="F151" s="62"/>
      <c r="G151" s="62"/>
      <c r="H151" s="62"/>
      <c r="I151" s="62"/>
      <c r="J151" s="62"/>
    </row>
    <row r="152" spans="1:10">
      <c r="A152" s="62" t="s">
        <v>352</v>
      </c>
      <c r="C152" s="62" t="s">
        <v>353</v>
      </c>
      <c r="D152" s="62"/>
      <c r="E152" s="62"/>
      <c r="F152" s="62"/>
      <c r="G152" s="62"/>
      <c r="H152" s="62"/>
      <c r="I152" s="62"/>
      <c r="J152" s="62"/>
    </row>
    <row r="153" spans="1:10">
      <c r="A153" s="62" t="s">
        <v>354</v>
      </c>
      <c r="B153" s="62"/>
      <c r="C153" s="62" t="s">
        <v>355</v>
      </c>
      <c r="D153" s="62"/>
      <c r="E153" s="62"/>
      <c r="F153" s="62"/>
      <c r="G153" s="62"/>
      <c r="H153" s="62"/>
      <c r="I153" s="62"/>
      <c r="J153" s="62"/>
    </row>
    <row r="154" spans="1:10">
      <c r="A154" s="62"/>
      <c r="B154" s="62"/>
      <c r="C154" s="62"/>
      <c r="D154" s="62"/>
      <c r="E154" s="62"/>
      <c r="F154" s="62"/>
      <c r="G154" s="62"/>
      <c r="H154" s="62"/>
      <c r="I154" s="62"/>
      <c r="J154" s="62"/>
    </row>
    <row r="155" spans="1:10">
      <c r="A155" s="62" t="s">
        <v>356</v>
      </c>
      <c r="B155" s="62"/>
      <c r="C155" s="62"/>
      <c r="D155" s="62"/>
      <c r="E155" s="62"/>
      <c r="F155" s="62"/>
      <c r="G155" s="62"/>
      <c r="H155" s="62"/>
      <c r="I155" s="62"/>
      <c r="J155" s="62"/>
    </row>
    <row r="156" spans="1:10">
      <c r="A156" s="62" t="s">
        <v>357</v>
      </c>
      <c r="B156" s="62"/>
      <c r="C156" s="62"/>
      <c r="D156" s="62"/>
      <c r="E156" s="62"/>
      <c r="F156" s="62"/>
      <c r="G156" s="62"/>
      <c r="H156" s="62"/>
      <c r="I156" s="62"/>
      <c r="J156" s="62"/>
    </row>
    <row r="157" spans="1:10">
      <c r="A157" s="62" t="s">
        <v>358</v>
      </c>
      <c r="B157" s="62"/>
      <c r="C157" s="62"/>
      <c r="D157" s="62"/>
      <c r="E157" s="62"/>
      <c r="F157" s="62"/>
      <c r="G157" s="62"/>
      <c r="H157" s="62"/>
      <c r="I157" s="62"/>
      <c r="J157" s="62"/>
    </row>
    <row r="158" spans="1:10">
      <c r="A158" s="62" t="s">
        <v>359</v>
      </c>
      <c r="B158" s="62"/>
      <c r="C158" s="62" t="s">
        <v>360</v>
      </c>
      <c r="D158" s="62"/>
      <c r="E158" s="62"/>
      <c r="F158" s="62"/>
      <c r="G158" s="62"/>
      <c r="H158" s="62"/>
      <c r="I158" s="62"/>
      <c r="J158" s="62"/>
    </row>
    <row r="159" spans="1:10">
      <c r="A159" s="62" t="s">
        <v>361</v>
      </c>
      <c r="B159" s="62"/>
      <c r="C159" s="62" t="s">
        <v>362</v>
      </c>
      <c r="D159" s="62"/>
      <c r="E159" s="62"/>
      <c r="F159" s="62"/>
      <c r="G159" s="62"/>
      <c r="H159" s="62"/>
      <c r="I159" s="62"/>
      <c r="J159" s="62"/>
    </row>
    <row r="160" spans="1:10">
      <c r="A160" s="62" t="s">
        <v>363</v>
      </c>
      <c r="B160" s="62"/>
      <c r="C160" s="62" t="s">
        <v>364</v>
      </c>
      <c r="D160" s="62"/>
      <c r="E160" s="62"/>
      <c r="F160" s="62"/>
      <c r="G160" s="62"/>
      <c r="H160" s="62"/>
      <c r="I160" s="62"/>
      <c r="J160" s="62"/>
    </row>
    <row r="161" spans="1:10">
      <c r="A161" s="62" t="s">
        <v>365</v>
      </c>
      <c r="B161" s="62"/>
      <c r="C161" s="62" t="s">
        <v>366</v>
      </c>
      <c r="D161" s="62"/>
      <c r="E161" s="62"/>
      <c r="F161" s="62"/>
      <c r="G161" s="62"/>
      <c r="H161" s="62"/>
      <c r="I161" s="62"/>
      <c r="J161" s="62"/>
    </row>
    <row r="162" spans="1:10">
      <c r="A162" s="62" t="s">
        <v>367</v>
      </c>
      <c r="B162" s="62"/>
      <c r="C162" s="62" t="s">
        <v>368</v>
      </c>
      <c r="D162" s="62"/>
      <c r="E162" s="62"/>
      <c r="F162" s="62"/>
      <c r="G162" s="62"/>
      <c r="H162" s="62"/>
      <c r="I162" s="62"/>
      <c r="J162" s="62"/>
    </row>
    <row r="163" spans="1:10">
      <c r="A163" s="62" t="s">
        <v>369</v>
      </c>
      <c r="B163" s="62"/>
      <c r="C163" s="62" t="s">
        <v>370</v>
      </c>
      <c r="D163" s="62"/>
      <c r="E163" s="62"/>
      <c r="F163" s="62"/>
      <c r="G163" s="62"/>
      <c r="H163" s="62"/>
      <c r="I163" s="62"/>
      <c r="J163" s="62"/>
    </row>
    <row r="164" spans="1:10">
      <c r="A164" s="62" t="s">
        <v>371</v>
      </c>
      <c r="B164" s="62"/>
      <c r="C164" s="62" t="s">
        <v>372</v>
      </c>
      <c r="D164" s="62"/>
      <c r="E164" s="62"/>
      <c r="F164" s="62"/>
      <c r="G164" s="62"/>
      <c r="H164" s="62"/>
      <c r="I164" s="62"/>
      <c r="J164" s="62"/>
    </row>
    <row r="165" spans="1:10">
      <c r="A165" s="62" t="s">
        <v>373</v>
      </c>
      <c r="B165" s="62"/>
      <c r="C165" s="62" t="s">
        <v>374</v>
      </c>
      <c r="D165" s="62"/>
      <c r="E165" s="62"/>
      <c r="F165" s="62"/>
      <c r="G165" s="62"/>
      <c r="H165" s="62"/>
      <c r="I165" s="62"/>
      <c r="J165" s="62"/>
    </row>
    <row r="166" spans="1:10">
      <c r="A166" s="62" t="s">
        <v>307</v>
      </c>
      <c r="B166" s="62"/>
      <c r="C166" s="62" t="s">
        <v>375</v>
      </c>
      <c r="D166" s="62"/>
      <c r="E166" s="62"/>
      <c r="F166" s="62"/>
      <c r="G166" s="62"/>
      <c r="H166" s="62"/>
      <c r="I166" s="62"/>
      <c r="J166" s="62"/>
    </row>
    <row r="167" spans="1:10">
      <c r="A167" s="62"/>
      <c r="B167" s="62"/>
      <c r="C167" s="62"/>
      <c r="D167" s="62"/>
      <c r="E167" s="62"/>
      <c r="F167" s="62"/>
      <c r="G167" s="62"/>
      <c r="H167" s="62"/>
      <c r="I167" s="62"/>
      <c r="J167" s="62"/>
    </row>
    <row r="168" spans="1:10">
      <c r="A168" s="62" t="s">
        <v>376</v>
      </c>
      <c r="C168" s="62"/>
      <c r="D168" s="62"/>
      <c r="E168" s="62"/>
      <c r="F168" s="62"/>
      <c r="G168" s="62"/>
      <c r="H168" s="62"/>
      <c r="I168" s="62"/>
      <c r="J168" s="62"/>
    </row>
    <row r="169" spans="1:10">
      <c r="A169" s="62" t="s">
        <v>240</v>
      </c>
      <c r="B169" s="62"/>
      <c r="C169" s="62" t="s">
        <v>377</v>
      </c>
      <c r="D169" s="62"/>
      <c r="E169" s="62"/>
      <c r="F169" s="62"/>
      <c r="G169" s="62"/>
      <c r="H169" s="62"/>
      <c r="I169" s="62"/>
      <c r="J169" s="62"/>
    </row>
    <row r="170" spans="1:10">
      <c r="A170" s="62" t="s">
        <v>241</v>
      </c>
      <c r="B170" s="62"/>
      <c r="C170" s="62" t="s">
        <v>378</v>
      </c>
      <c r="D170" s="62"/>
      <c r="E170" s="62"/>
      <c r="F170" s="62"/>
      <c r="G170" s="62"/>
      <c r="H170" s="62"/>
      <c r="I170" s="62"/>
      <c r="J170" s="62"/>
    </row>
    <row r="171" spans="1:10">
      <c r="A171" s="62" t="s">
        <v>243</v>
      </c>
      <c r="C171" s="62" t="s">
        <v>379</v>
      </c>
      <c r="D171" s="62"/>
      <c r="E171" s="62"/>
      <c r="F171" s="62"/>
      <c r="G171" s="62"/>
      <c r="H171" s="62"/>
      <c r="I171" s="62"/>
      <c r="J171" s="62"/>
    </row>
    <row r="172" spans="1:10">
      <c r="A172" s="62" t="s">
        <v>244</v>
      </c>
      <c r="B172" s="62"/>
      <c r="C172" s="62" t="s">
        <v>380</v>
      </c>
      <c r="D172" s="62"/>
      <c r="E172" s="62"/>
      <c r="F172" s="62"/>
      <c r="G172" s="62"/>
      <c r="H172" s="62"/>
      <c r="I172" s="62"/>
      <c r="J172" s="62"/>
    </row>
    <row r="173" spans="1:10">
      <c r="A173" s="62" t="s">
        <v>245</v>
      </c>
      <c r="B173" s="62"/>
      <c r="C173" s="62" t="s">
        <v>381</v>
      </c>
      <c r="D173" s="62"/>
      <c r="E173" s="62"/>
      <c r="F173" s="62"/>
      <c r="G173" s="62"/>
      <c r="H173" s="62"/>
      <c r="I173" s="62"/>
      <c r="J173" s="62"/>
    </row>
    <row r="174" spans="1:10">
      <c r="A174" s="62" t="s">
        <v>246</v>
      </c>
      <c r="B174" s="62"/>
      <c r="C174" s="62" t="s">
        <v>382</v>
      </c>
      <c r="D174" s="62"/>
      <c r="E174" s="62"/>
      <c r="F174" s="62"/>
      <c r="G174" s="62"/>
      <c r="H174" s="62"/>
      <c r="I174" s="62"/>
      <c r="J174" s="62"/>
    </row>
    <row r="175" spans="1:10">
      <c r="A175" s="62" t="s">
        <v>247</v>
      </c>
      <c r="B175" s="62"/>
      <c r="C175" s="62" t="s">
        <v>383</v>
      </c>
      <c r="D175" s="62"/>
      <c r="E175" s="62"/>
      <c r="F175" s="62"/>
      <c r="G175" s="62"/>
      <c r="H175" s="62"/>
      <c r="I175" s="62"/>
      <c r="J175" s="62"/>
    </row>
    <row r="176" spans="1:10">
      <c r="A176" s="62" t="s">
        <v>249</v>
      </c>
      <c r="B176" s="62"/>
      <c r="C176" s="62" t="s">
        <v>384</v>
      </c>
      <c r="D176" s="62"/>
      <c r="E176" s="62"/>
      <c r="F176" s="62"/>
      <c r="G176" s="62"/>
      <c r="H176" s="62"/>
      <c r="I176" s="62"/>
      <c r="J176" s="62"/>
    </row>
    <row r="177" spans="1:16">
      <c r="A177" s="62" t="s">
        <v>250</v>
      </c>
      <c r="B177" s="62"/>
      <c r="C177" s="62" t="s">
        <v>385</v>
      </c>
      <c r="D177" s="62"/>
      <c r="E177" s="62"/>
      <c r="F177" s="62"/>
      <c r="G177" s="62"/>
      <c r="H177" s="62"/>
      <c r="I177" s="62"/>
      <c r="J177" s="62"/>
    </row>
    <row r="178" spans="1:16">
      <c r="A178" s="62" t="s">
        <v>251</v>
      </c>
      <c r="B178" s="62"/>
      <c r="C178" s="62" t="s">
        <v>386</v>
      </c>
      <c r="D178" s="62"/>
      <c r="E178" s="62"/>
      <c r="F178" s="62"/>
      <c r="G178" s="62"/>
      <c r="H178" s="62"/>
      <c r="I178" s="62"/>
      <c r="J178" s="62"/>
    </row>
    <row r="179" spans="1:16">
      <c r="A179" s="62" t="s">
        <v>252</v>
      </c>
      <c r="B179" s="62"/>
      <c r="C179" s="62" t="s">
        <v>387</v>
      </c>
      <c r="D179" s="62"/>
      <c r="E179" s="62"/>
      <c r="F179" s="62"/>
      <c r="G179" s="62"/>
      <c r="H179" s="62"/>
      <c r="I179" s="62"/>
      <c r="J179" s="62"/>
    </row>
    <row r="180" spans="1:16">
      <c r="A180" s="62" t="s">
        <v>255</v>
      </c>
      <c r="B180" s="62"/>
      <c r="C180" s="62" t="s">
        <v>388</v>
      </c>
      <c r="D180" s="62"/>
      <c r="E180" s="62"/>
      <c r="F180" s="62"/>
      <c r="G180" s="62"/>
      <c r="H180" s="62"/>
      <c r="I180" s="62"/>
      <c r="J180" s="62"/>
    </row>
    <row r="181" spans="1:16">
      <c r="A181" s="62" t="s">
        <v>256</v>
      </c>
      <c r="B181" s="62"/>
      <c r="C181" s="62" t="s">
        <v>389</v>
      </c>
      <c r="D181" s="62"/>
      <c r="E181" s="62"/>
      <c r="F181" s="62"/>
      <c r="G181" s="62"/>
      <c r="H181" s="62"/>
      <c r="I181" s="62"/>
      <c r="J181" s="62"/>
    </row>
    <row r="182" spans="1:16">
      <c r="A182" s="62" t="s">
        <v>258</v>
      </c>
      <c r="B182" s="62"/>
      <c r="C182" s="62" t="s">
        <v>390</v>
      </c>
      <c r="D182" s="62"/>
      <c r="E182" s="62"/>
      <c r="F182" s="62"/>
      <c r="G182" s="62"/>
      <c r="H182" s="62"/>
      <c r="I182" s="62"/>
      <c r="J182" s="62"/>
    </row>
    <row r="183" spans="1:16">
      <c r="A183" s="62" t="s">
        <v>259</v>
      </c>
      <c r="B183" s="62"/>
      <c r="C183" s="62" t="s">
        <v>391</v>
      </c>
      <c r="D183" s="62"/>
      <c r="E183" s="62"/>
      <c r="F183" s="62"/>
      <c r="G183" s="62"/>
      <c r="H183" s="62"/>
      <c r="I183" s="62"/>
      <c r="J183" s="62"/>
    </row>
    <row r="184" spans="1:16">
      <c r="A184" s="62"/>
      <c r="B184" s="62"/>
      <c r="C184" s="62"/>
      <c r="D184" s="62"/>
      <c r="E184" s="62"/>
      <c r="F184" s="62"/>
      <c r="G184" s="62"/>
      <c r="H184" s="62"/>
      <c r="I184" s="62"/>
      <c r="J184" s="62"/>
    </row>
    <row r="185" spans="1:16">
      <c r="A185" s="62" t="s">
        <v>392</v>
      </c>
      <c r="B185" s="62"/>
      <c r="C185" s="62"/>
      <c r="D185" s="62"/>
      <c r="E185" s="62"/>
      <c r="F185" s="62"/>
      <c r="G185" s="62"/>
      <c r="H185" s="62"/>
      <c r="I185" s="62"/>
      <c r="J185" s="62"/>
    </row>
    <row r="186" spans="1:16">
      <c r="A186" s="62" t="s">
        <v>393</v>
      </c>
      <c r="B186" s="62"/>
      <c r="C186" s="62"/>
      <c r="D186" s="62"/>
      <c r="E186" s="62"/>
      <c r="F186" s="62"/>
      <c r="G186" s="62"/>
      <c r="H186" s="62"/>
      <c r="I186" s="62"/>
      <c r="J186" s="62"/>
    </row>
    <row r="187" spans="1:16">
      <c r="A187" s="62" t="s">
        <v>394</v>
      </c>
      <c r="B187" s="62"/>
      <c r="C187" s="62"/>
      <c r="D187" s="62"/>
      <c r="E187" s="62"/>
      <c r="F187" s="62"/>
      <c r="G187" s="62"/>
      <c r="H187" s="62"/>
      <c r="I187" s="62"/>
      <c r="J187" s="62"/>
    </row>
    <row r="188" spans="1:16">
      <c r="A188" s="62">
        <v>1</v>
      </c>
      <c r="B188" s="62"/>
      <c r="C188" s="62" t="s">
        <v>377</v>
      </c>
      <c r="D188" s="62"/>
      <c r="E188" s="62"/>
      <c r="F188" s="62"/>
      <c r="G188" s="62"/>
      <c r="H188" s="62"/>
      <c r="I188" s="62" t="s">
        <v>395</v>
      </c>
      <c r="J188" s="62"/>
      <c r="K188" s="62" t="s">
        <v>361</v>
      </c>
      <c r="L188" s="62" t="s">
        <v>396</v>
      </c>
      <c r="M188" s="62"/>
      <c r="N188" s="62"/>
      <c r="O188" s="62"/>
      <c r="P188" s="62" t="s">
        <v>240</v>
      </c>
    </row>
    <row r="189" spans="1:16">
      <c r="A189" s="62">
        <v>2</v>
      </c>
      <c r="B189" s="62"/>
      <c r="C189" s="62" t="s">
        <v>377</v>
      </c>
      <c r="D189" s="62"/>
      <c r="E189" s="62"/>
      <c r="F189" s="62"/>
      <c r="G189" s="62"/>
      <c r="H189" s="62"/>
      <c r="I189" s="62" t="s">
        <v>397</v>
      </c>
      <c r="J189" s="62"/>
      <c r="K189" s="62" t="s">
        <v>238</v>
      </c>
      <c r="L189" s="62" t="s">
        <v>238</v>
      </c>
      <c r="M189" s="62"/>
      <c r="N189" s="62"/>
      <c r="O189" s="62"/>
      <c r="P189" s="63" t="s">
        <v>398</v>
      </c>
    </row>
    <row r="190" spans="1:16">
      <c r="A190" s="62">
        <v>3</v>
      </c>
      <c r="B190" s="62"/>
      <c r="C190" s="62" t="s">
        <v>386</v>
      </c>
      <c r="D190" s="62"/>
      <c r="E190" s="62"/>
      <c r="F190" s="62"/>
      <c r="G190" s="62"/>
      <c r="H190" s="62"/>
      <c r="I190" s="62" t="s">
        <v>395</v>
      </c>
      <c r="J190" s="62"/>
      <c r="K190" s="62" t="s">
        <v>359</v>
      </c>
      <c r="L190" s="62" t="s">
        <v>396</v>
      </c>
      <c r="M190" s="62"/>
      <c r="N190" s="62"/>
      <c r="O190" s="62"/>
      <c r="P190" s="62" t="s">
        <v>399</v>
      </c>
    </row>
    <row r="191" spans="1:16">
      <c r="A191" s="62">
        <v>4</v>
      </c>
      <c r="B191" s="62"/>
      <c r="C191" s="62" t="s">
        <v>386</v>
      </c>
      <c r="D191" s="62"/>
      <c r="E191" s="62"/>
      <c r="F191" s="62"/>
      <c r="G191" s="62"/>
      <c r="H191" s="62"/>
      <c r="I191" s="62" t="s">
        <v>397</v>
      </c>
      <c r="J191" s="62"/>
      <c r="K191" s="62" t="s">
        <v>363</v>
      </c>
      <c r="L191" s="62" t="s">
        <v>400</v>
      </c>
      <c r="M191" s="62"/>
      <c r="N191" s="62"/>
      <c r="O191" s="62"/>
      <c r="P191" s="62" t="s">
        <v>401</v>
      </c>
    </row>
    <row r="192" spans="1:16">
      <c r="A192" s="62">
        <v>5</v>
      </c>
      <c r="B192" s="62"/>
      <c r="C192" s="62" t="s">
        <v>385</v>
      </c>
      <c r="D192" s="62"/>
      <c r="E192" s="62"/>
      <c r="F192" s="62"/>
      <c r="G192" s="62"/>
      <c r="H192" s="62"/>
      <c r="I192" s="62" t="s">
        <v>395</v>
      </c>
      <c r="J192" s="62"/>
      <c r="K192" s="62" t="s">
        <v>359</v>
      </c>
      <c r="L192" s="62" t="s">
        <v>396</v>
      </c>
      <c r="M192" s="62"/>
      <c r="N192" s="62"/>
      <c r="O192" s="62"/>
      <c r="P192" s="62" t="s">
        <v>250</v>
      </c>
    </row>
    <row r="193" spans="1:16">
      <c r="A193" s="62">
        <v>6</v>
      </c>
      <c r="B193" s="62"/>
      <c r="C193" s="62" t="s">
        <v>385</v>
      </c>
      <c r="D193" s="62"/>
      <c r="E193" s="62"/>
      <c r="F193" s="62"/>
      <c r="G193" s="62"/>
      <c r="H193" s="62"/>
      <c r="I193" s="62" t="s">
        <v>397</v>
      </c>
      <c r="J193" s="62"/>
      <c r="K193" s="62" t="s">
        <v>402</v>
      </c>
      <c r="L193" s="62" t="s">
        <v>400</v>
      </c>
      <c r="M193" s="62"/>
      <c r="N193" s="62"/>
      <c r="O193" s="62"/>
      <c r="P193" s="62" t="s">
        <v>250</v>
      </c>
    </row>
    <row r="194" spans="1:16">
      <c r="A194" s="62">
        <v>7</v>
      </c>
      <c r="B194" s="62"/>
      <c r="C194" s="62" t="s">
        <v>403</v>
      </c>
      <c r="D194" s="62"/>
      <c r="E194" s="62"/>
      <c r="F194" s="62"/>
      <c r="G194" s="62"/>
      <c r="H194" s="62"/>
      <c r="I194" s="62" t="s">
        <v>395</v>
      </c>
      <c r="J194" s="62"/>
      <c r="K194" s="62" t="s">
        <v>404</v>
      </c>
      <c r="L194" s="62" t="s">
        <v>396</v>
      </c>
      <c r="M194" s="62"/>
      <c r="N194" s="62"/>
      <c r="O194" s="62"/>
      <c r="P194" s="62" t="s">
        <v>252</v>
      </c>
    </row>
    <row r="195" spans="1:16">
      <c r="A195" s="62">
        <v>8</v>
      </c>
      <c r="B195" s="62"/>
      <c r="C195" s="62" t="s">
        <v>405</v>
      </c>
      <c r="D195" s="62"/>
      <c r="E195" s="62"/>
      <c r="F195" s="62"/>
      <c r="G195" s="62"/>
      <c r="H195" s="62"/>
      <c r="I195" s="62" t="s">
        <v>395</v>
      </c>
      <c r="J195" s="62"/>
      <c r="K195" s="62" t="s">
        <v>406</v>
      </c>
      <c r="L195" s="62" t="s">
        <v>396</v>
      </c>
      <c r="M195" s="62"/>
      <c r="N195" s="62"/>
      <c r="O195" s="62"/>
      <c r="P195" s="62" t="s">
        <v>407</v>
      </c>
    </row>
    <row r="196" spans="1:16">
      <c r="A196" s="62">
        <v>9</v>
      </c>
      <c r="B196" s="62"/>
      <c r="C196" s="62" t="s">
        <v>405</v>
      </c>
      <c r="D196" s="62"/>
      <c r="E196" s="62"/>
      <c r="F196" s="62"/>
      <c r="G196" s="62"/>
      <c r="H196" s="62"/>
      <c r="I196" s="62" t="s">
        <v>397</v>
      </c>
      <c r="J196" s="62"/>
      <c r="K196" s="62" t="s">
        <v>408</v>
      </c>
      <c r="L196" s="62" t="s">
        <v>400</v>
      </c>
      <c r="M196" s="62"/>
      <c r="N196" s="62"/>
      <c r="O196" s="62"/>
      <c r="P196" s="62" t="s">
        <v>407</v>
      </c>
    </row>
    <row r="197" spans="1:16">
      <c r="A197" s="62">
        <v>10</v>
      </c>
      <c r="B197" s="62"/>
      <c r="C197" s="62" t="s">
        <v>409</v>
      </c>
      <c r="D197" s="62"/>
      <c r="E197" s="62"/>
      <c r="F197" s="62"/>
      <c r="G197" s="62"/>
      <c r="H197" s="62"/>
      <c r="I197" s="62" t="s">
        <v>395</v>
      </c>
      <c r="J197" s="62"/>
      <c r="K197" s="62" t="s">
        <v>238</v>
      </c>
      <c r="L197" s="62" t="s">
        <v>396</v>
      </c>
      <c r="M197" s="62"/>
      <c r="N197" s="62"/>
      <c r="O197" s="62"/>
      <c r="P197" s="62" t="s">
        <v>238</v>
      </c>
    </row>
    <row r="198" spans="1:16">
      <c r="A198" s="62">
        <v>11</v>
      </c>
      <c r="B198" s="62"/>
      <c r="C198" s="62" t="s">
        <v>409</v>
      </c>
      <c r="D198" s="62"/>
      <c r="E198" s="62"/>
      <c r="F198" s="62"/>
      <c r="G198" s="62"/>
      <c r="H198" s="62"/>
      <c r="I198" s="62" t="s">
        <v>397</v>
      </c>
      <c r="J198" s="62"/>
      <c r="K198" s="62" t="s">
        <v>402</v>
      </c>
      <c r="L198" s="62" t="s">
        <v>400</v>
      </c>
      <c r="M198" s="62"/>
      <c r="N198" s="62"/>
      <c r="O198" s="62"/>
      <c r="P198" s="62" t="s">
        <v>410</v>
      </c>
    </row>
    <row r="199" spans="1:16">
      <c r="A199" s="62">
        <v>12</v>
      </c>
      <c r="B199" s="62"/>
      <c r="C199" s="62" t="s">
        <v>411</v>
      </c>
      <c r="D199" s="62"/>
      <c r="E199" s="62"/>
      <c r="F199" s="62"/>
      <c r="G199" s="62"/>
      <c r="H199" s="62"/>
      <c r="I199" s="62" t="s">
        <v>395</v>
      </c>
      <c r="J199" s="62"/>
      <c r="K199" s="62" t="s">
        <v>404</v>
      </c>
      <c r="L199" s="62" t="s">
        <v>396</v>
      </c>
      <c r="M199" s="62"/>
      <c r="N199" s="62"/>
      <c r="O199" s="62"/>
      <c r="P199" s="62" t="s">
        <v>412</v>
      </c>
    </row>
    <row r="200" spans="1:16">
      <c r="A200" s="62">
        <v>13</v>
      </c>
      <c r="B200" s="62"/>
      <c r="C200" s="62" t="s">
        <v>411</v>
      </c>
      <c r="D200" s="62"/>
      <c r="E200" s="62"/>
      <c r="F200" s="62"/>
      <c r="G200" s="62"/>
      <c r="H200" s="62"/>
      <c r="I200" s="62" t="s">
        <v>397</v>
      </c>
      <c r="J200" s="62"/>
      <c r="K200" s="62" t="s">
        <v>402</v>
      </c>
      <c r="L200" s="62" t="s">
        <v>400</v>
      </c>
      <c r="M200" s="62"/>
      <c r="N200" s="62"/>
      <c r="O200" s="62"/>
      <c r="P200" s="62" t="s">
        <v>247</v>
      </c>
    </row>
    <row r="201" spans="1:16">
      <c r="A201" s="62">
        <v>14</v>
      </c>
      <c r="B201" s="62"/>
      <c r="C201" s="62" t="s">
        <v>413</v>
      </c>
      <c r="D201" s="62"/>
      <c r="E201" s="62"/>
      <c r="F201" s="62"/>
      <c r="G201" s="62"/>
      <c r="H201" s="62"/>
      <c r="I201" s="62" t="s">
        <v>395</v>
      </c>
      <c r="J201" s="62"/>
      <c r="K201" s="62" t="s">
        <v>404</v>
      </c>
      <c r="L201" s="62" t="s">
        <v>396</v>
      </c>
      <c r="M201" s="62"/>
      <c r="N201" s="62"/>
      <c r="O201" s="62"/>
      <c r="P201" s="62" t="s">
        <v>252</v>
      </c>
    </row>
    <row r="202" spans="1:16">
      <c r="A202" s="62">
        <v>15</v>
      </c>
      <c r="B202" s="62"/>
      <c r="C202" s="62" t="s">
        <v>413</v>
      </c>
      <c r="D202" s="62"/>
      <c r="E202" s="62"/>
      <c r="F202" s="62"/>
      <c r="G202" s="62"/>
      <c r="H202" s="62"/>
      <c r="I202" s="62" t="s">
        <v>397</v>
      </c>
      <c r="J202" s="62"/>
      <c r="K202" s="62" t="s">
        <v>402</v>
      </c>
      <c r="L202" s="62" t="s">
        <v>400</v>
      </c>
      <c r="M202" s="62"/>
      <c r="N202" s="62"/>
      <c r="O202" s="62"/>
      <c r="P202" s="62" t="s">
        <v>246</v>
      </c>
    </row>
    <row r="203" spans="1:16">
      <c r="A203" s="62">
        <v>16</v>
      </c>
      <c r="B203" s="62"/>
      <c r="C203" s="62" t="s">
        <v>414</v>
      </c>
      <c r="D203" s="62"/>
      <c r="E203" s="62"/>
      <c r="F203" s="62"/>
      <c r="G203" s="62"/>
      <c r="H203" s="62"/>
      <c r="I203" s="62" t="s">
        <v>395</v>
      </c>
      <c r="J203" s="62"/>
      <c r="K203" s="62" t="s">
        <v>404</v>
      </c>
      <c r="L203" s="62" t="s">
        <v>396</v>
      </c>
      <c r="M203" s="62"/>
      <c r="N203" s="62"/>
      <c r="O203" s="62"/>
      <c r="P203" s="62" t="s">
        <v>252</v>
      </c>
    </row>
    <row r="204" spans="1:16">
      <c r="A204" s="62">
        <v>17</v>
      </c>
      <c r="B204" s="62"/>
      <c r="C204" s="62" t="s">
        <v>414</v>
      </c>
      <c r="D204" s="62"/>
      <c r="E204" s="62"/>
      <c r="F204" s="62"/>
      <c r="G204" s="62"/>
      <c r="H204" s="62"/>
      <c r="I204" s="62" t="s">
        <v>397</v>
      </c>
      <c r="J204" s="62"/>
      <c r="K204" s="62" t="s">
        <v>402</v>
      </c>
      <c r="L204" s="62" t="s">
        <v>400</v>
      </c>
      <c r="M204" s="62"/>
      <c r="N204" s="62"/>
      <c r="O204" s="62"/>
      <c r="P204" s="62" t="s">
        <v>415</v>
      </c>
    </row>
    <row r="205" spans="1:16" ht="27" customHeight="1">
      <c r="A205" s="62">
        <v>18</v>
      </c>
      <c r="B205" s="62"/>
      <c r="C205" s="524" t="s">
        <v>416</v>
      </c>
      <c r="D205" s="524"/>
      <c r="E205" s="524"/>
      <c r="F205" s="524"/>
      <c r="G205" s="524"/>
      <c r="H205" s="282"/>
      <c r="I205" s="62" t="s">
        <v>395</v>
      </c>
      <c r="J205" s="62"/>
      <c r="K205" s="62" t="s">
        <v>359</v>
      </c>
      <c r="L205" s="62" t="s">
        <v>297</v>
      </c>
      <c r="M205" s="62"/>
      <c r="N205" s="62"/>
      <c r="O205" s="62" t="s">
        <v>252</v>
      </c>
      <c r="P205" s="62"/>
    </row>
    <row r="206" spans="1:16">
      <c r="A206" s="62">
        <v>19</v>
      </c>
      <c r="B206" s="62"/>
      <c r="C206" s="62" t="s">
        <v>417</v>
      </c>
      <c r="D206" s="62"/>
      <c r="E206" s="62"/>
      <c r="F206" s="62"/>
      <c r="G206" s="62"/>
      <c r="H206" s="62"/>
      <c r="I206" s="62"/>
      <c r="J206" s="62"/>
      <c r="K206" s="62" t="s">
        <v>359</v>
      </c>
      <c r="L206" s="62" t="s">
        <v>297</v>
      </c>
      <c r="M206" s="62"/>
      <c r="N206" s="62"/>
      <c r="O206" s="62" t="s">
        <v>252</v>
      </c>
      <c r="P206" s="62"/>
    </row>
    <row r="207" spans="1:16">
      <c r="A207" s="62">
        <v>20</v>
      </c>
      <c r="B207" s="62"/>
      <c r="C207" s="62" t="s">
        <v>418</v>
      </c>
      <c r="D207" s="62"/>
      <c r="E207" s="62"/>
      <c r="F207" s="62"/>
      <c r="G207" s="62"/>
      <c r="H207" s="62"/>
      <c r="I207" s="62" t="s">
        <v>395</v>
      </c>
      <c r="J207" s="62"/>
      <c r="K207" s="62" t="s">
        <v>359</v>
      </c>
      <c r="L207" s="62" t="s">
        <v>297</v>
      </c>
      <c r="M207" s="62"/>
      <c r="N207" s="62"/>
      <c r="O207" s="62" t="s">
        <v>252</v>
      </c>
      <c r="P207" s="62"/>
    </row>
    <row r="208" spans="1:16">
      <c r="A208" s="62">
        <v>21</v>
      </c>
      <c r="B208" s="62"/>
      <c r="C208" s="62" t="s">
        <v>418</v>
      </c>
      <c r="D208" s="62"/>
      <c r="E208" s="62"/>
      <c r="F208" s="62"/>
      <c r="G208" s="62"/>
      <c r="H208" s="62"/>
      <c r="I208" s="62" t="s">
        <v>397</v>
      </c>
      <c r="J208" s="62"/>
      <c r="K208" s="62" t="s">
        <v>359</v>
      </c>
      <c r="L208" s="62" t="s">
        <v>297</v>
      </c>
      <c r="M208" s="62"/>
      <c r="N208" s="62"/>
      <c r="O208" s="62" t="s">
        <v>252</v>
      </c>
      <c r="P208" s="62"/>
    </row>
    <row r="209" spans="1:16">
      <c r="A209" s="62" t="s">
        <v>419</v>
      </c>
      <c r="B209" s="62"/>
      <c r="C209" s="62"/>
      <c r="D209" s="62"/>
      <c r="E209" s="62"/>
      <c r="F209" s="62"/>
      <c r="G209" s="62"/>
      <c r="H209" s="62"/>
      <c r="I209" s="62"/>
      <c r="J209" s="62"/>
      <c r="K209" s="62"/>
      <c r="L209" s="62"/>
      <c r="M209" s="62"/>
      <c r="N209" s="62"/>
      <c r="O209" s="62"/>
      <c r="P209" s="62"/>
    </row>
    <row r="210" spans="1:16">
      <c r="A210" s="62">
        <v>1</v>
      </c>
      <c r="B210" s="62"/>
      <c r="C210" s="62" t="s">
        <v>419</v>
      </c>
      <c r="D210" s="62"/>
      <c r="E210" s="62"/>
      <c r="F210" s="62"/>
      <c r="G210" s="62"/>
      <c r="H210" s="62"/>
      <c r="I210" s="62"/>
      <c r="J210" s="62"/>
      <c r="K210" s="62" t="s">
        <v>373</v>
      </c>
      <c r="L210" s="62" t="s">
        <v>400</v>
      </c>
      <c r="M210" s="62"/>
      <c r="N210" s="62"/>
      <c r="O210" s="62"/>
      <c r="P210" s="62"/>
    </row>
    <row r="211" spans="1:16">
      <c r="A211" s="62"/>
      <c r="B211" s="62"/>
      <c r="C211" s="62"/>
      <c r="D211" s="62"/>
      <c r="E211" s="62"/>
      <c r="F211" s="62"/>
      <c r="G211" s="62"/>
      <c r="H211" s="62"/>
      <c r="I211" s="62"/>
      <c r="J211" s="62"/>
      <c r="K211" s="62"/>
      <c r="L211" s="62"/>
      <c r="M211" s="62"/>
      <c r="N211" s="62"/>
      <c r="O211" s="62"/>
      <c r="P211" s="62"/>
    </row>
    <row r="212" spans="1:16">
      <c r="A212" s="62"/>
      <c r="B212" s="62"/>
      <c r="C212" s="62"/>
      <c r="D212" s="62"/>
      <c r="E212" s="62"/>
      <c r="F212" s="62"/>
      <c r="G212" s="62"/>
      <c r="H212" s="62"/>
      <c r="I212" s="62"/>
      <c r="J212" s="62"/>
    </row>
    <row r="213" spans="1:16">
      <c r="A213" s="62"/>
      <c r="B213" s="62"/>
      <c r="C213" s="62"/>
      <c r="D213" s="62"/>
      <c r="E213" s="62"/>
      <c r="F213" s="62"/>
      <c r="G213" s="62"/>
      <c r="H213" s="62"/>
      <c r="I213" s="62"/>
      <c r="J213" s="62"/>
    </row>
    <row r="214" spans="1:16">
      <c r="A214" s="62"/>
      <c r="B214" s="62"/>
      <c r="C214" s="62"/>
      <c r="D214" s="62"/>
      <c r="E214" s="62"/>
      <c r="F214" s="62"/>
      <c r="G214" s="62"/>
      <c r="H214" s="62"/>
      <c r="I214" s="62"/>
      <c r="J214" s="62"/>
    </row>
    <row r="215" spans="1:16">
      <c r="A215" s="62"/>
      <c r="B215" s="62"/>
      <c r="C215" s="62"/>
      <c r="D215" s="62"/>
      <c r="E215" s="62"/>
      <c r="F215" s="62"/>
      <c r="G215" s="62"/>
      <c r="H215" s="62"/>
      <c r="I215" s="62"/>
      <c r="J215" s="62"/>
    </row>
    <row r="216" spans="1:16">
      <c r="A216" s="62"/>
      <c r="B216" s="62"/>
      <c r="C216" s="62"/>
      <c r="D216" s="62"/>
      <c r="E216" s="62"/>
      <c r="F216" s="62"/>
      <c r="G216" s="62"/>
      <c r="H216" s="62"/>
      <c r="I216" s="62"/>
      <c r="J216" s="62"/>
    </row>
    <row r="217" spans="1:16">
      <c r="A217" s="62"/>
      <c r="B217" s="62"/>
      <c r="C217" s="62"/>
      <c r="D217" s="62"/>
      <c r="E217" s="62"/>
      <c r="F217" s="62"/>
      <c r="G217" s="62"/>
      <c r="H217" s="62"/>
      <c r="I217" s="62"/>
      <c r="J217" s="62"/>
    </row>
    <row r="218" spans="1:16">
      <c r="A218" s="62"/>
      <c r="B218" s="62"/>
      <c r="C218" s="62"/>
      <c r="D218" s="62"/>
      <c r="E218" s="62"/>
      <c r="F218" s="62"/>
      <c r="G218" s="62"/>
      <c r="H218" s="62"/>
      <c r="I218" s="62"/>
      <c r="J218" s="62"/>
    </row>
    <row r="219" spans="1:16">
      <c r="A219" s="62"/>
      <c r="B219" s="62"/>
      <c r="C219" s="62"/>
      <c r="D219" s="62"/>
      <c r="E219" s="62"/>
      <c r="F219" s="62"/>
      <c r="G219" s="62"/>
      <c r="H219" s="62"/>
      <c r="I219" s="62"/>
      <c r="J219" s="62"/>
    </row>
    <row r="220" spans="1:16">
      <c r="A220" s="62"/>
      <c r="B220" s="62"/>
      <c r="C220" s="62"/>
      <c r="D220" s="62"/>
      <c r="E220" s="62"/>
      <c r="F220" s="62"/>
      <c r="G220" s="62"/>
      <c r="H220" s="62"/>
      <c r="I220" s="62"/>
      <c r="J220" s="62"/>
    </row>
    <row r="221" spans="1:16">
      <c r="A221" s="62"/>
      <c r="B221" s="62"/>
      <c r="C221" s="62"/>
      <c r="D221" s="62"/>
      <c r="E221" s="62"/>
      <c r="F221" s="62"/>
      <c r="G221" s="62"/>
      <c r="H221" s="62"/>
      <c r="I221" s="62"/>
      <c r="J221" s="62"/>
    </row>
    <row r="222" spans="1:16">
      <c r="A222" s="62"/>
      <c r="B222" s="62"/>
      <c r="C222" s="62"/>
      <c r="D222" s="62"/>
      <c r="E222" s="62"/>
      <c r="F222" s="62"/>
      <c r="G222" s="62"/>
      <c r="H222" s="62"/>
      <c r="I222" s="62"/>
      <c r="J222" s="62"/>
    </row>
    <row r="223" spans="1:16">
      <c r="A223" s="62"/>
      <c r="B223" s="62"/>
      <c r="C223" s="62"/>
      <c r="D223" s="62"/>
      <c r="E223" s="62"/>
      <c r="F223" s="62"/>
      <c r="G223" s="62"/>
      <c r="H223" s="62"/>
      <c r="I223" s="62"/>
      <c r="J223" s="62"/>
    </row>
    <row r="224" spans="1:16">
      <c r="A224" s="62"/>
      <c r="B224" s="62"/>
      <c r="C224" s="62"/>
      <c r="D224" s="62"/>
      <c r="E224" s="62"/>
      <c r="F224" s="62"/>
      <c r="G224" s="62"/>
      <c r="H224" s="62"/>
      <c r="I224" s="62"/>
      <c r="J224" s="62"/>
    </row>
    <row r="225" spans="1:10">
      <c r="A225" s="62"/>
      <c r="B225" s="62"/>
      <c r="C225" s="62"/>
      <c r="D225" s="62"/>
      <c r="E225" s="62"/>
      <c r="F225" s="62"/>
      <c r="G225" s="62"/>
      <c r="H225" s="62"/>
      <c r="I225" s="62"/>
      <c r="J225" s="62"/>
    </row>
    <row r="226" spans="1:10">
      <c r="A226" s="62"/>
      <c r="B226" s="62"/>
      <c r="C226" s="62"/>
      <c r="D226" s="62"/>
      <c r="E226" s="62"/>
      <c r="F226" s="62"/>
      <c r="G226" s="62"/>
      <c r="H226" s="62"/>
      <c r="I226" s="62"/>
      <c r="J226" s="62"/>
    </row>
    <row r="227" spans="1:10">
      <c r="A227" s="62"/>
      <c r="B227" s="62"/>
      <c r="C227" s="62"/>
      <c r="D227" s="62"/>
      <c r="E227" s="62"/>
      <c r="F227" s="62"/>
      <c r="G227" s="62"/>
      <c r="H227" s="62"/>
      <c r="I227" s="62"/>
      <c r="J227" s="62"/>
    </row>
    <row r="228" spans="1:10">
      <c r="A228" s="62"/>
      <c r="B228" s="62"/>
      <c r="C228" s="62"/>
      <c r="D228" s="62"/>
      <c r="E228" s="62"/>
      <c r="F228" s="62"/>
      <c r="G228" s="62"/>
      <c r="H228" s="62"/>
      <c r="I228" s="62"/>
      <c r="J228" s="62"/>
    </row>
    <row r="229" spans="1:10">
      <c r="A229" s="62"/>
      <c r="B229" s="62"/>
      <c r="C229" s="62"/>
      <c r="D229" s="62"/>
      <c r="E229" s="62"/>
      <c r="F229" s="62"/>
      <c r="G229" s="62"/>
      <c r="H229" s="62"/>
      <c r="I229" s="62"/>
      <c r="J229" s="62"/>
    </row>
    <row r="230" spans="1:10">
      <c r="A230" s="62"/>
      <c r="B230" s="62"/>
      <c r="C230" s="62"/>
      <c r="D230" s="62"/>
      <c r="E230" s="62"/>
      <c r="F230" s="62"/>
      <c r="G230" s="62"/>
      <c r="H230" s="62"/>
      <c r="I230" s="62"/>
      <c r="J230" s="62"/>
    </row>
    <row r="231" spans="1:10">
      <c r="A231" s="62"/>
      <c r="B231" s="62"/>
      <c r="C231" s="62"/>
      <c r="D231" s="62"/>
      <c r="E231" s="62"/>
      <c r="F231" s="62"/>
      <c r="G231" s="62"/>
      <c r="H231" s="62"/>
      <c r="I231" s="62"/>
      <c r="J231" s="62"/>
    </row>
    <row r="232" spans="1:10">
      <c r="A232" s="62"/>
      <c r="B232" s="62"/>
      <c r="C232" s="62"/>
      <c r="D232" s="62"/>
      <c r="E232" s="62"/>
      <c r="F232" s="62"/>
      <c r="G232" s="62"/>
      <c r="H232" s="62"/>
      <c r="I232" s="62"/>
      <c r="J232" s="62"/>
    </row>
    <row r="233" spans="1:10">
      <c r="A233" s="62"/>
      <c r="B233" s="62"/>
      <c r="C233" s="62"/>
      <c r="D233" s="62"/>
      <c r="E233" s="62"/>
      <c r="F233" s="62"/>
      <c r="G233" s="62"/>
      <c r="H233" s="62"/>
      <c r="I233" s="62"/>
      <c r="J233" s="62"/>
    </row>
    <row r="234" spans="1:10">
      <c r="A234" s="62"/>
      <c r="B234" s="62"/>
      <c r="C234" s="62"/>
      <c r="D234" s="62"/>
      <c r="E234" s="62"/>
      <c r="F234" s="62"/>
      <c r="G234" s="62"/>
      <c r="H234" s="62"/>
      <c r="I234" s="62"/>
      <c r="J234" s="62"/>
    </row>
    <row r="235" spans="1:10">
      <c r="A235" s="62"/>
      <c r="B235" s="62"/>
      <c r="C235" s="62"/>
      <c r="D235" s="62"/>
      <c r="E235" s="62"/>
      <c r="F235" s="62"/>
      <c r="G235" s="62"/>
      <c r="H235" s="62"/>
      <c r="I235" s="62"/>
      <c r="J235" s="62"/>
    </row>
    <row r="236" spans="1:10">
      <c r="A236" s="62"/>
      <c r="B236" s="62"/>
      <c r="C236" s="62"/>
      <c r="D236" s="62"/>
      <c r="E236" s="62"/>
      <c r="F236" s="62"/>
      <c r="G236" s="62"/>
      <c r="H236" s="62"/>
      <c r="I236" s="62"/>
      <c r="J236" s="62"/>
    </row>
    <row r="237" spans="1:10">
      <c r="A237" s="62"/>
      <c r="B237" s="62"/>
      <c r="C237" s="62"/>
      <c r="D237" s="62"/>
      <c r="E237" s="62"/>
      <c r="F237" s="62"/>
      <c r="G237" s="62"/>
      <c r="H237" s="62"/>
      <c r="I237" s="62"/>
      <c r="J237" s="62"/>
    </row>
    <row r="238" spans="1:10">
      <c r="A238" s="62"/>
      <c r="B238" s="62"/>
      <c r="C238" s="62"/>
      <c r="D238" s="62"/>
      <c r="E238" s="62"/>
      <c r="F238" s="62"/>
      <c r="G238" s="62"/>
      <c r="H238" s="62"/>
      <c r="I238" s="62"/>
      <c r="J238" s="62"/>
    </row>
    <row r="239" spans="1:10">
      <c r="A239" s="62"/>
      <c r="B239" s="62"/>
      <c r="C239" s="62"/>
      <c r="D239" s="62"/>
      <c r="E239" s="62"/>
      <c r="F239" s="62"/>
      <c r="G239" s="62"/>
      <c r="H239" s="62"/>
      <c r="I239" s="62"/>
      <c r="J239" s="62"/>
    </row>
    <row r="240" spans="1:10">
      <c r="A240" s="62"/>
      <c r="B240" s="62"/>
      <c r="C240" s="62"/>
      <c r="D240" s="62"/>
      <c r="E240" s="62"/>
      <c r="F240" s="62"/>
      <c r="G240" s="62"/>
      <c r="H240" s="62"/>
      <c r="I240" s="62"/>
      <c r="J240" s="62"/>
    </row>
    <row r="241" spans="1:10">
      <c r="A241" s="62"/>
      <c r="B241" s="62"/>
      <c r="C241" s="62"/>
      <c r="D241" s="62"/>
      <c r="E241" s="62"/>
      <c r="F241" s="62"/>
      <c r="G241" s="62"/>
      <c r="H241" s="62"/>
      <c r="I241" s="62"/>
      <c r="J241" s="62"/>
    </row>
    <row r="242" spans="1:10">
      <c r="A242" s="62"/>
      <c r="B242" s="62"/>
      <c r="C242" s="62"/>
      <c r="D242" s="62"/>
      <c r="E242" s="62"/>
      <c r="F242" s="62"/>
      <c r="G242" s="62"/>
      <c r="H242" s="62"/>
      <c r="I242" s="62"/>
      <c r="J242" s="62"/>
    </row>
    <row r="243" spans="1:10">
      <c r="A243" s="62"/>
      <c r="B243" s="62"/>
      <c r="C243" s="62"/>
      <c r="D243" s="62"/>
      <c r="E243" s="62"/>
      <c r="F243" s="62"/>
      <c r="G243" s="62"/>
      <c r="H243" s="62"/>
      <c r="I243" s="62"/>
      <c r="J243" s="62"/>
    </row>
    <row r="244" spans="1:10">
      <c r="A244" s="62"/>
      <c r="B244" s="62"/>
      <c r="C244" s="62"/>
      <c r="D244" s="62"/>
      <c r="E244" s="62"/>
      <c r="F244" s="62"/>
      <c r="G244" s="62"/>
      <c r="H244" s="62"/>
      <c r="I244" s="62"/>
      <c r="J244" s="62"/>
    </row>
    <row r="245" spans="1:10">
      <c r="A245" s="62"/>
      <c r="B245" s="62"/>
      <c r="C245" s="62"/>
      <c r="D245" s="62"/>
      <c r="E245" s="62"/>
      <c r="F245" s="62"/>
      <c r="G245" s="62"/>
      <c r="H245" s="62"/>
      <c r="I245" s="62"/>
      <c r="J245" s="62"/>
    </row>
    <row r="246" spans="1:10">
      <c r="A246" s="62"/>
      <c r="B246" s="62"/>
      <c r="C246" s="62"/>
      <c r="D246" s="62"/>
      <c r="E246" s="62"/>
      <c r="F246" s="62"/>
      <c r="G246" s="62"/>
      <c r="H246" s="62"/>
      <c r="I246" s="62"/>
      <c r="J246" s="62"/>
    </row>
    <row r="247" spans="1:10">
      <c r="A247" s="62"/>
      <c r="B247" s="62"/>
      <c r="C247" s="62"/>
      <c r="D247" s="62"/>
      <c r="E247" s="62"/>
      <c r="F247" s="62"/>
      <c r="G247" s="62"/>
      <c r="H247" s="62"/>
      <c r="I247" s="62"/>
      <c r="J247" s="62"/>
    </row>
    <row r="248" spans="1:10">
      <c r="A248" s="62"/>
      <c r="B248" s="62"/>
      <c r="C248" s="62"/>
      <c r="D248" s="62"/>
      <c r="E248" s="62"/>
      <c r="F248" s="62"/>
      <c r="G248" s="62"/>
      <c r="H248" s="62"/>
      <c r="I248" s="62"/>
      <c r="J248" s="62"/>
    </row>
    <row r="249" spans="1:10">
      <c r="A249" s="62"/>
      <c r="B249" s="62"/>
      <c r="C249" s="62"/>
      <c r="D249" s="62"/>
      <c r="E249" s="62"/>
      <c r="F249" s="62"/>
      <c r="G249" s="62"/>
      <c r="H249" s="62"/>
      <c r="I249" s="62"/>
      <c r="J249" s="62"/>
    </row>
    <row r="250" spans="1:10">
      <c r="A250" s="62"/>
      <c r="B250" s="62"/>
      <c r="C250" s="62"/>
      <c r="D250" s="62"/>
      <c r="E250" s="62"/>
      <c r="F250" s="62"/>
      <c r="G250" s="62"/>
      <c r="H250" s="62"/>
      <c r="I250" s="62"/>
      <c r="J250" s="62"/>
    </row>
    <row r="251" spans="1:10">
      <c r="A251" s="62"/>
      <c r="B251" s="62"/>
      <c r="C251" s="62"/>
      <c r="D251" s="62"/>
      <c r="E251" s="62"/>
      <c r="F251" s="62"/>
      <c r="G251" s="62"/>
      <c r="H251" s="62"/>
      <c r="I251" s="62"/>
      <c r="J251" s="62"/>
    </row>
    <row r="252" spans="1:10">
      <c r="A252" s="62"/>
      <c r="B252" s="62"/>
      <c r="C252" s="62"/>
      <c r="D252" s="62"/>
      <c r="E252" s="62"/>
      <c r="F252" s="62"/>
      <c r="G252" s="62"/>
      <c r="H252" s="62"/>
      <c r="I252" s="62"/>
      <c r="J252" s="62"/>
    </row>
    <row r="253" spans="1:10">
      <c r="A253" s="62"/>
      <c r="B253" s="62"/>
      <c r="C253" s="62"/>
      <c r="D253" s="62"/>
      <c r="E253" s="62"/>
      <c r="F253" s="62"/>
      <c r="G253" s="62"/>
      <c r="H253" s="62"/>
      <c r="I253" s="62"/>
      <c r="J253" s="62"/>
    </row>
    <row r="254" spans="1:10">
      <c r="A254" s="62"/>
      <c r="B254" s="62"/>
      <c r="C254" s="62"/>
      <c r="D254" s="62"/>
      <c r="E254" s="62"/>
      <c r="F254" s="62"/>
      <c r="G254" s="62"/>
      <c r="H254" s="62"/>
      <c r="I254" s="62"/>
      <c r="J254" s="62"/>
    </row>
    <row r="255" spans="1:10">
      <c r="A255" s="62"/>
      <c r="B255" s="62"/>
      <c r="C255" s="62"/>
      <c r="D255" s="62"/>
      <c r="E255" s="62"/>
      <c r="F255" s="62"/>
      <c r="G255" s="62"/>
      <c r="H255" s="62"/>
      <c r="I255" s="62"/>
      <c r="J255" s="62"/>
    </row>
  </sheetData>
  <dataConsolidate/>
  <mergeCells count="418">
    <mergeCell ref="M104:O104"/>
    <mergeCell ref="M105:O105"/>
    <mergeCell ref="M106:O106"/>
    <mergeCell ref="M107:O107"/>
    <mergeCell ref="M108:O108"/>
    <mergeCell ref="M109:O109"/>
    <mergeCell ref="A112:F112"/>
    <mergeCell ref="K112:L112"/>
    <mergeCell ref="M112:Q112"/>
    <mergeCell ref="B110:C110"/>
    <mergeCell ref="D110:F110"/>
    <mergeCell ref="M110:O110"/>
    <mergeCell ref="B111:C111"/>
    <mergeCell ref="D111:F111"/>
    <mergeCell ref="B108:C108"/>
    <mergeCell ref="B109:C109"/>
    <mergeCell ref="M111:Q111"/>
    <mergeCell ref="D104:F104"/>
    <mergeCell ref="D105:F105"/>
    <mergeCell ref="D106:F106"/>
    <mergeCell ref="D107:F107"/>
    <mergeCell ref="D101:F101"/>
    <mergeCell ref="D102:F102"/>
    <mergeCell ref="B98:C98"/>
    <mergeCell ref="B99:C99"/>
    <mergeCell ref="B100:C100"/>
    <mergeCell ref="B101:C101"/>
    <mergeCell ref="B102:C102"/>
    <mergeCell ref="J114:L114"/>
    <mergeCell ref="G114:I114"/>
    <mergeCell ref="C114:F114"/>
    <mergeCell ref="P58:P59"/>
    <mergeCell ref="P60:P61"/>
    <mergeCell ref="P62:P63"/>
    <mergeCell ref="P64:P65"/>
    <mergeCell ref="P66:P67"/>
    <mergeCell ref="P68:P69"/>
    <mergeCell ref="M40:O41"/>
    <mergeCell ref="M42:O43"/>
    <mergeCell ref="D94:F94"/>
    <mergeCell ref="P40:P41"/>
    <mergeCell ref="P42:P43"/>
    <mergeCell ref="P44:P45"/>
    <mergeCell ref="P46:P47"/>
    <mergeCell ref="P48:P49"/>
    <mergeCell ref="P50:P51"/>
    <mergeCell ref="P52:P53"/>
    <mergeCell ref="P54:P55"/>
    <mergeCell ref="P56:P57"/>
    <mergeCell ref="M44:O45"/>
    <mergeCell ref="M46:O47"/>
    <mergeCell ref="M48:O49"/>
    <mergeCell ref="M50:O51"/>
    <mergeCell ref="M52:O53"/>
    <mergeCell ref="M54:O55"/>
    <mergeCell ref="M56:O57"/>
    <mergeCell ref="E67:K67"/>
    <mergeCell ref="E68:K68"/>
    <mergeCell ref="E49:K49"/>
    <mergeCell ref="E50:K50"/>
    <mergeCell ref="E51:K51"/>
    <mergeCell ref="E52:K52"/>
    <mergeCell ref="E53:K53"/>
    <mergeCell ref="E54:K54"/>
    <mergeCell ref="E55:K55"/>
    <mergeCell ref="E56:K56"/>
    <mergeCell ref="E57:K57"/>
    <mergeCell ref="M58:O59"/>
    <mergeCell ref="M60:O61"/>
    <mergeCell ref="M62:O63"/>
    <mergeCell ref="M64:O65"/>
    <mergeCell ref="M66:O67"/>
    <mergeCell ref="M68:O69"/>
    <mergeCell ref="E69:K69"/>
    <mergeCell ref="L58:L59"/>
    <mergeCell ref="L60:L61"/>
    <mergeCell ref="L62:L63"/>
    <mergeCell ref="L64:L65"/>
    <mergeCell ref="L66:L67"/>
    <mergeCell ref="L68:L69"/>
    <mergeCell ref="E58:K58"/>
    <mergeCell ref="E59:K59"/>
    <mergeCell ref="E60:K60"/>
    <mergeCell ref="E61:K61"/>
    <mergeCell ref="E62:K62"/>
    <mergeCell ref="E63:K63"/>
    <mergeCell ref="E64:K64"/>
    <mergeCell ref="E65:K65"/>
    <mergeCell ref="E66:K66"/>
    <mergeCell ref="L40:L41"/>
    <mergeCell ref="L42:L43"/>
    <mergeCell ref="L44:L45"/>
    <mergeCell ref="L46:L47"/>
    <mergeCell ref="L48:L49"/>
    <mergeCell ref="L50:L51"/>
    <mergeCell ref="L52:L53"/>
    <mergeCell ref="L54:L55"/>
    <mergeCell ref="L56:L57"/>
    <mergeCell ref="E40:K40"/>
    <mergeCell ref="E41:K41"/>
    <mergeCell ref="E42:K42"/>
    <mergeCell ref="E43:K43"/>
    <mergeCell ref="E44:K44"/>
    <mergeCell ref="E45:K45"/>
    <mergeCell ref="E46:K46"/>
    <mergeCell ref="E47:K47"/>
    <mergeCell ref="E48:K48"/>
    <mergeCell ref="B58:B59"/>
    <mergeCell ref="B60:B61"/>
    <mergeCell ref="B62:B63"/>
    <mergeCell ref="B64:B65"/>
    <mergeCell ref="B66:B67"/>
    <mergeCell ref="B68:B69"/>
    <mergeCell ref="C40:D41"/>
    <mergeCell ref="C42:D43"/>
    <mergeCell ref="C44:D45"/>
    <mergeCell ref="C46:D47"/>
    <mergeCell ref="C48:D49"/>
    <mergeCell ref="C50:D51"/>
    <mergeCell ref="C52:D53"/>
    <mergeCell ref="C54:D55"/>
    <mergeCell ref="C56:D57"/>
    <mergeCell ref="C58:D59"/>
    <mergeCell ref="C60:D61"/>
    <mergeCell ref="C62:D63"/>
    <mergeCell ref="C64:D65"/>
    <mergeCell ref="C66:D67"/>
    <mergeCell ref="C68:D69"/>
    <mergeCell ref="B40:B41"/>
    <mergeCell ref="B42:B43"/>
    <mergeCell ref="B44:B45"/>
    <mergeCell ref="B46:B47"/>
    <mergeCell ref="B48:B49"/>
    <mergeCell ref="B50:B51"/>
    <mergeCell ref="B52:B53"/>
    <mergeCell ref="B54:B55"/>
    <mergeCell ref="B56:B57"/>
    <mergeCell ref="A1:E1"/>
    <mergeCell ref="F1:I1"/>
    <mergeCell ref="A2:Q2"/>
    <mergeCell ref="B3:F3"/>
    <mergeCell ref="G3:P3"/>
    <mergeCell ref="A5:A6"/>
    <mergeCell ref="B5:E5"/>
    <mergeCell ref="F5:Q5"/>
    <mergeCell ref="B6:E6"/>
    <mergeCell ref="F6:K6"/>
    <mergeCell ref="L6:N6"/>
    <mergeCell ref="O6:Q6"/>
    <mergeCell ref="A8:A17"/>
    <mergeCell ref="B8:D8"/>
    <mergeCell ref="E8:Q8"/>
    <mergeCell ref="B9:D9"/>
    <mergeCell ref="E9:K9"/>
    <mergeCell ref="L9:N9"/>
    <mergeCell ref="O9:Q9"/>
    <mergeCell ref="B10:D14"/>
    <mergeCell ref="O14:Q14"/>
    <mergeCell ref="B15:D15"/>
    <mergeCell ref="E15:K15"/>
    <mergeCell ref="L15:N15"/>
    <mergeCell ref="O15:Q15"/>
    <mergeCell ref="B16:I16"/>
    <mergeCell ref="J16:N16"/>
    <mergeCell ref="O16:Q16"/>
    <mergeCell ref="E10:K10"/>
    <mergeCell ref="L10:N14"/>
    <mergeCell ref="O10:Q10"/>
    <mergeCell ref="E11:K11"/>
    <mergeCell ref="O11:Q11"/>
    <mergeCell ref="E12:K12"/>
    <mergeCell ref="O12:Q12"/>
    <mergeCell ref="E13:K13"/>
    <mergeCell ref="O13:Q13"/>
    <mergeCell ref="E14:K14"/>
    <mergeCell ref="B17:D17"/>
    <mergeCell ref="E17:K17"/>
    <mergeCell ref="L17:N17"/>
    <mergeCell ref="O17:Q17"/>
    <mergeCell ref="A19:A76"/>
    <mergeCell ref="B19:D19"/>
    <mergeCell ref="E19:K19"/>
    <mergeCell ref="M19:O19"/>
    <mergeCell ref="B20:D21"/>
    <mergeCell ref="E20:K20"/>
    <mergeCell ref="L20:L21"/>
    <mergeCell ref="M20:O21"/>
    <mergeCell ref="P20:P21"/>
    <mergeCell ref="E21:K21"/>
    <mergeCell ref="B22:D23"/>
    <mergeCell ref="E22:K22"/>
    <mergeCell ref="L22:L23"/>
    <mergeCell ref="M22:O23"/>
    <mergeCell ref="P22:P23"/>
    <mergeCell ref="E23:K23"/>
    <mergeCell ref="B26:B27"/>
    <mergeCell ref="C26:D27"/>
    <mergeCell ref="E26:K26"/>
    <mergeCell ref="L26:L27"/>
    <mergeCell ref="M26:O27"/>
    <mergeCell ref="P26:P27"/>
    <mergeCell ref="E27:K27"/>
    <mergeCell ref="B24:B25"/>
    <mergeCell ref="C24:D25"/>
    <mergeCell ref="E24:K24"/>
    <mergeCell ref="L24:L25"/>
    <mergeCell ref="M24:O25"/>
    <mergeCell ref="P24:P25"/>
    <mergeCell ref="E25:K25"/>
    <mergeCell ref="B30:B31"/>
    <mergeCell ref="C30:D31"/>
    <mergeCell ref="E30:K30"/>
    <mergeCell ref="L30:L31"/>
    <mergeCell ref="M30:O31"/>
    <mergeCell ref="P30:P31"/>
    <mergeCell ref="E31:K31"/>
    <mergeCell ref="B28:B29"/>
    <mergeCell ref="C28:D29"/>
    <mergeCell ref="E28:K28"/>
    <mergeCell ref="L28:L29"/>
    <mergeCell ref="M28:O29"/>
    <mergeCell ref="P28:P29"/>
    <mergeCell ref="E29:K29"/>
    <mergeCell ref="B34:B35"/>
    <mergeCell ref="C34:D35"/>
    <mergeCell ref="E34:K34"/>
    <mergeCell ref="L34:L35"/>
    <mergeCell ref="M34:O35"/>
    <mergeCell ref="P34:P35"/>
    <mergeCell ref="E35:K35"/>
    <mergeCell ref="B32:B33"/>
    <mergeCell ref="C32:D33"/>
    <mergeCell ref="E32:K32"/>
    <mergeCell ref="L32:L33"/>
    <mergeCell ref="M32:O33"/>
    <mergeCell ref="P32:P33"/>
    <mergeCell ref="E33:K33"/>
    <mergeCell ref="B38:B39"/>
    <mergeCell ref="C38:D39"/>
    <mergeCell ref="E38:K38"/>
    <mergeCell ref="L38:L39"/>
    <mergeCell ref="M38:O39"/>
    <mergeCell ref="P38:P39"/>
    <mergeCell ref="E39:K39"/>
    <mergeCell ref="B36:B37"/>
    <mergeCell ref="C36:D37"/>
    <mergeCell ref="E36:K36"/>
    <mergeCell ref="L36:L37"/>
    <mergeCell ref="M36:O37"/>
    <mergeCell ref="P36:P37"/>
    <mergeCell ref="E37:K37"/>
    <mergeCell ref="B74:B75"/>
    <mergeCell ref="C74:D75"/>
    <mergeCell ref="E74:K74"/>
    <mergeCell ref="L74:L75"/>
    <mergeCell ref="M74:O75"/>
    <mergeCell ref="P74:P75"/>
    <mergeCell ref="E75:K75"/>
    <mergeCell ref="B70:B71"/>
    <mergeCell ref="C70:D71"/>
    <mergeCell ref="E70:K70"/>
    <mergeCell ref="L70:L71"/>
    <mergeCell ref="M70:O71"/>
    <mergeCell ref="P70:P71"/>
    <mergeCell ref="E71:K71"/>
    <mergeCell ref="B72:B73"/>
    <mergeCell ref="C72:D73"/>
    <mergeCell ref="E72:K72"/>
    <mergeCell ref="E73:K73"/>
    <mergeCell ref="L72:L73"/>
    <mergeCell ref="M72:O73"/>
    <mergeCell ref="P72:P73"/>
    <mergeCell ref="B76:Q76"/>
    <mergeCell ref="A78:A79"/>
    <mergeCell ref="B78:Q78"/>
    <mergeCell ref="B79:Q79"/>
    <mergeCell ref="I81:J81"/>
    <mergeCell ref="A82:A110"/>
    <mergeCell ref="B82:C82"/>
    <mergeCell ref="D82:F82"/>
    <mergeCell ref="M82:O82"/>
    <mergeCell ref="B83:C83"/>
    <mergeCell ref="B86:C86"/>
    <mergeCell ref="D86:F86"/>
    <mergeCell ref="M86:O86"/>
    <mergeCell ref="B87:C87"/>
    <mergeCell ref="D87:F87"/>
    <mergeCell ref="M87:O87"/>
    <mergeCell ref="D83:F83"/>
    <mergeCell ref="M83:O83"/>
    <mergeCell ref="B84:C84"/>
    <mergeCell ref="D84:F84"/>
    <mergeCell ref="M84:O84"/>
    <mergeCell ref="B85:C85"/>
    <mergeCell ref="D85:F85"/>
    <mergeCell ref="M85:O85"/>
    <mergeCell ref="B90:C90"/>
    <mergeCell ref="D90:F90"/>
    <mergeCell ref="M90:O90"/>
    <mergeCell ref="B91:C91"/>
    <mergeCell ref="D91:F91"/>
    <mergeCell ref="M91:O91"/>
    <mergeCell ref="B88:C88"/>
    <mergeCell ref="D88:F88"/>
    <mergeCell ref="M88:O88"/>
    <mergeCell ref="B89:C89"/>
    <mergeCell ref="D89:F89"/>
    <mergeCell ref="M89:O89"/>
    <mergeCell ref="B92:C92"/>
    <mergeCell ref="D92:F92"/>
    <mergeCell ref="M92:O92"/>
    <mergeCell ref="B93:C93"/>
    <mergeCell ref="D93:F93"/>
    <mergeCell ref="M93:O93"/>
    <mergeCell ref="B94:C94"/>
    <mergeCell ref="B95:C95"/>
    <mergeCell ref="B96:C96"/>
    <mergeCell ref="M94:O94"/>
    <mergeCell ref="M95:O95"/>
    <mergeCell ref="M96:O96"/>
    <mergeCell ref="D95:F95"/>
    <mergeCell ref="D96:F96"/>
    <mergeCell ref="M97:O97"/>
    <mergeCell ref="M98:O98"/>
    <mergeCell ref="M99:O99"/>
    <mergeCell ref="M100:O100"/>
    <mergeCell ref="M101:O101"/>
    <mergeCell ref="M102:O102"/>
    <mergeCell ref="B97:C97"/>
    <mergeCell ref="C115:F115"/>
    <mergeCell ref="C116:F116"/>
    <mergeCell ref="J115:L117"/>
    <mergeCell ref="M117:O117"/>
    <mergeCell ref="M103:O103"/>
    <mergeCell ref="D103:F103"/>
    <mergeCell ref="D108:F108"/>
    <mergeCell ref="D109:F109"/>
    <mergeCell ref="B103:C103"/>
    <mergeCell ref="B104:C104"/>
    <mergeCell ref="B105:C105"/>
    <mergeCell ref="B106:C106"/>
    <mergeCell ref="B107:C107"/>
    <mergeCell ref="D97:F97"/>
    <mergeCell ref="D98:F98"/>
    <mergeCell ref="D99:F99"/>
    <mergeCell ref="D100:F100"/>
    <mergeCell ref="A123:C125"/>
    <mergeCell ref="D123:F123"/>
    <mergeCell ref="G123:I123"/>
    <mergeCell ref="J123:K123"/>
    <mergeCell ref="L123:N123"/>
    <mergeCell ref="O123:P123"/>
    <mergeCell ref="O125:P125"/>
    <mergeCell ref="M120:O120"/>
    <mergeCell ref="A122:C122"/>
    <mergeCell ref="D122:I122"/>
    <mergeCell ref="J122:K122"/>
    <mergeCell ref="L122:N122"/>
    <mergeCell ref="O122:Q122"/>
    <mergeCell ref="Q115:Q120"/>
    <mergeCell ref="M118:O118"/>
    <mergeCell ref="M119:O119"/>
    <mergeCell ref="M115:O115"/>
    <mergeCell ref="M116:O116"/>
    <mergeCell ref="G115:I115"/>
    <mergeCell ref="G116:I116"/>
    <mergeCell ref="A114:B116"/>
    <mergeCell ref="J118:L118"/>
    <mergeCell ref="J119:L120"/>
    <mergeCell ref="M114:P114"/>
    <mergeCell ref="AC123:AE125"/>
    <mergeCell ref="D124:F124"/>
    <mergeCell ref="G124:I124"/>
    <mergeCell ref="J124:K124"/>
    <mergeCell ref="L124:N124"/>
    <mergeCell ref="O124:P124"/>
    <mergeCell ref="D125:F125"/>
    <mergeCell ref="G125:I125"/>
    <mergeCell ref="J125:K125"/>
    <mergeCell ref="L125:N125"/>
    <mergeCell ref="A126:C126"/>
    <mergeCell ref="D126:Q126"/>
    <mergeCell ref="AC126:AE139"/>
    <mergeCell ref="D127:Q127"/>
    <mergeCell ref="A138:C138"/>
    <mergeCell ref="D138:Q138"/>
    <mergeCell ref="A139:C139"/>
    <mergeCell ref="D139:Q139"/>
    <mergeCell ref="D131:Q131"/>
    <mergeCell ref="A127:C137"/>
    <mergeCell ref="D137:F137"/>
    <mergeCell ref="G137:Q137"/>
    <mergeCell ref="D128:N128"/>
    <mergeCell ref="O128:Q128"/>
    <mergeCell ref="D129:N129"/>
    <mergeCell ref="O129:Q129"/>
    <mergeCell ref="D130:N130"/>
    <mergeCell ref="O130:Q130"/>
    <mergeCell ref="D132:F132"/>
    <mergeCell ref="D133:F133"/>
    <mergeCell ref="G132:Q132"/>
    <mergeCell ref="G133:Q133"/>
    <mergeCell ref="D134:F134"/>
    <mergeCell ref="G134:Q134"/>
    <mergeCell ref="D135:F135"/>
    <mergeCell ref="G135:Q135"/>
    <mergeCell ref="D136:F136"/>
    <mergeCell ref="G136:Q136"/>
    <mergeCell ref="A143:C143"/>
    <mergeCell ref="D143:I143"/>
    <mergeCell ref="K143:Q143"/>
    <mergeCell ref="C205:G205"/>
    <mergeCell ref="A141:C141"/>
    <mergeCell ref="D141:I141"/>
    <mergeCell ref="K141:Q141"/>
    <mergeCell ref="A142:C142"/>
    <mergeCell ref="D142:I142"/>
    <mergeCell ref="K142:Q142"/>
  </mergeCells>
  <phoneticPr fontId="2"/>
  <conditionalFormatting sqref="B84:G84 K84:Q84">
    <cfRule type="expression" dxfId="368" priority="14">
      <formula>$E$22="非該当"</formula>
    </cfRule>
  </conditionalFormatting>
  <conditionalFormatting sqref="B22:E23">
    <cfRule type="expression" dxfId="367" priority="13">
      <formula>$E$22="非該当"</formula>
    </cfRule>
  </conditionalFormatting>
  <conditionalFormatting sqref="J84">
    <cfRule type="expression" dxfId="366" priority="10">
      <formula>$E$22="非該当"</formula>
    </cfRule>
  </conditionalFormatting>
  <conditionalFormatting sqref="H84">
    <cfRule type="expression" dxfId="365" priority="12">
      <formula>$E$22="非該当"</formula>
    </cfRule>
  </conditionalFormatting>
  <conditionalFormatting sqref="I84">
    <cfRule type="expression" dxfId="364" priority="11">
      <formula>$E$22="非該当"</formula>
    </cfRule>
  </conditionalFormatting>
  <dataValidations count="12">
    <dataValidation type="list" allowBlank="1" showInputMessage="1" sqref="D143:I143" xr:uid="{00000000-0002-0000-0500-000000000000}">
      <formula1>$R$143:$T$143</formula1>
    </dataValidation>
    <dataValidation type="list" allowBlank="1" showInputMessage="1" showErrorMessage="1" sqref="G112" xr:uid="{00000000-0002-0000-0500-000002000000}">
      <formula1>$S$112:$U$112</formula1>
    </dataValidation>
    <dataValidation type="list" allowBlank="1" showInputMessage="1" showErrorMessage="1" sqref="D111:F111" xr:uid="{00000000-0002-0000-0500-000003000000}">
      <formula1>$Q$84:$T$84</formula1>
    </dataValidation>
    <dataValidation type="list" allowBlank="1" showInputMessage="1" sqref="G83:H110" xr:uid="{00000000-0002-0000-0500-000005000000}">
      <formula1>$Y$83:$Y$87</formula1>
    </dataValidation>
    <dataValidation type="list" allowBlank="1" showInputMessage="1" showErrorMessage="1" sqref="D83:F110" xr:uid="{00000000-0002-0000-0500-000006000000}">
      <formula1>$S$82:$S$85</formula1>
    </dataValidation>
    <dataValidation type="list" allowBlank="1" showInputMessage="1" sqref="J83:J110" xr:uid="{00000000-0002-0000-0500-000007000000}">
      <formula1>$Y$83:$Y$86</formula1>
    </dataValidation>
    <dataValidation type="list" allowBlank="1" showInputMessage="1" sqref="I83:I110" xr:uid="{00000000-0002-0000-0500-000008000000}">
      <formula1>$Y$83:$Y$88</formula1>
    </dataValidation>
    <dataValidation type="list" allowBlank="1" showInputMessage="1" sqref="L83:L110" xr:uid="{78B0B976-8C56-45B4-B145-3DFB4EFCA019}">
      <formula1>$W$82:$W$86</formula1>
    </dataValidation>
    <dataValidation type="list" allowBlank="1" showInputMessage="1" showErrorMessage="1" sqref="G115:G116" xr:uid="{E1AA2DBA-BE72-46C5-A2B4-98FE89B2DCC4}">
      <formula1>$X$83:$X$87</formula1>
    </dataValidation>
    <dataValidation type="list" allowBlank="1" showInputMessage="1" sqref="K83:K110 E118" xr:uid="{00000000-0002-0000-0500-000001000000}">
      <formula1>$V$83:$V$86</formula1>
    </dataValidation>
    <dataValidation type="list" allowBlank="1" showInputMessage="1" showErrorMessage="1" sqref="C115:C116" xr:uid="{3F5C454F-A2BC-44D7-B1DD-14EF31E898A1}">
      <formula1>$V$83:$V$86</formula1>
    </dataValidation>
    <dataValidation allowBlank="1" sqref="D132:F137" xr:uid="{E2511BEE-83F8-4D66-9EC3-BF20043D6151}"/>
  </dataValidations>
  <printOptions horizontalCentered="1"/>
  <pageMargins left="0.51181102362204722" right="0.51181102362204722" top="0.35433070866141736" bottom="0.43307086614173229" header="0.19685039370078741" footer="0.19685039370078741"/>
  <pageSetup paperSize="9" scale="51" fitToHeight="0" orientation="portrait" r:id="rId1"/>
  <headerFooter alignWithMargins="0">
    <oddFooter>&amp;L&amp;"Tahoma,標準"&amp;9JMDF8701J Rev.1&amp;R&amp;"Meiryo UI,標準"&amp;9認証計画書</oddFooter>
  </headerFooter>
  <colBreaks count="1" manualBreakCount="1">
    <brk id="18" max="1048575" man="1"/>
  </colBreaks>
  <ignoredErrors>
    <ignoredError sqref="L20:L35"/>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C8E03614-6672-446B-9A09-51D80E4F5BEF}">
            <xm:f>AND(COUNTIF(非能動_加算対象特定一般的名称!$A$2:$A$87,$O$9),COUNTIF($O$10,"0"))</xm:f>
            <x14:dxf>
              <fill>
                <patternFill>
                  <bgColor rgb="FFFFFF00"/>
                </patternFill>
              </fill>
            </x14:dxf>
          </x14:cfRule>
          <xm:sqref>O9:Q9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694F341-C2D9-494E-A21D-057E0535674E}">
          <x14:formula1>
            <xm:f>見積根拠リストQMS!$C$2:$C$4</xm:f>
          </x14:formula1>
          <xm:sqref>D131:Q131</xm:sqref>
        </x14:dataValidation>
        <x14:dataValidation type="list" allowBlank="1" xr:uid="{6D0A84BB-52ED-439C-B969-C65A1D25E496}">
          <x14:formula1>
            <xm:f>見積根拠リストSTED!$C$4:$C$16</xm:f>
          </x14:formula1>
          <xm:sqref>D128:N130</xm:sqref>
        </x14:dataValidation>
        <x14:dataValidation type="list" allowBlank="1" xr:uid="{11D46F7A-A24F-4ED3-94B1-034623372F69}">
          <x14:formula1>
            <xm:f>見積根拠リストQMS!$C$6:$C$41</xm:f>
          </x14:formula1>
          <xm:sqref>G132:Q132 G134:Q137 G133:Q133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BB255-519A-4210-B22C-E4DE6182C4C7}">
  <sheetPr>
    <tabColor rgb="FF92D050"/>
  </sheetPr>
  <dimension ref="A3:D17"/>
  <sheetViews>
    <sheetView view="pageBreakPreview" zoomScale="60" zoomScaleNormal="100" workbookViewId="0">
      <selection activeCell="E40" sqref="E40:E41"/>
    </sheetView>
  </sheetViews>
  <sheetFormatPr defaultRowHeight="14.25"/>
  <cols>
    <col min="1" max="1" width="9" style="212"/>
    <col min="2" max="2" width="11" style="212" customWidth="1"/>
    <col min="3" max="3" width="79" style="212" customWidth="1"/>
    <col min="4" max="4" width="17.625" style="212" customWidth="1"/>
    <col min="5" max="16384" width="9" style="212"/>
  </cols>
  <sheetData>
    <row r="3" spans="1:4">
      <c r="A3" s="375" t="s">
        <v>861</v>
      </c>
      <c r="B3" s="375" t="s">
        <v>860</v>
      </c>
      <c r="C3" s="375" t="s">
        <v>843</v>
      </c>
      <c r="D3" s="375" t="s">
        <v>842</v>
      </c>
    </row>
    <row r="4" spans="1:4">
      <c r="A4" s="375"/>
      <c r="B4" s="375"/>
      <c r="C4" s="375" t="s">
        <v>855</v>
      </c>
      <c r="D4" s="375"/>
    </row>
    <row r="5" spans="1:4">
      <c r="A5" s="375" t="s">
        <v>829</v>
      </c>
      <c r="B5" s="375" t="s">
        <v>848</v>
      </c>
      <c r="C5" s="407" t="s">
        <v>849</v>
      </c>
      <c r="D5" s="375"/>
    </row>
    <row r="6" spans="1:4">
      <c r="A6" s="375" t="s">
        <v>830</v>
      </c>
      <c r="B6" s="375" t="s">
        <v>850</v>
      </c>
      <c r="C6" s="407" t="s">
        <v>847</v>
      </c>
      <c r="D6" s="375"/>
    </row>
    <row r="7" spans="1:4">
      <c r="A7" s="375" t="s">
        <v>829</v>
      </c>
      <c r="B7" s="375" t="s">
        <v>851</v>
      </c>
      <c r="C7" s="407" t="s">
        <v>826</v>
      </c>
      <c r="D7" s="375"/>
    </row>
    <row r="8" spans="1:4">
      <c r="A8" s="375" t="s">
        <v>829</v>
      </c>
      <c r="B8" s="375" t="s">
        <v>851</v>
      </c>
      <c r="C8" s="407" t="s">
        <v>827</v>
      </c>
      <c r="D8" s="375"/>
    </row>
    <row r="9" spans="1:4">
      <c r="A9" s="375" t="s">
        <v>829</v>
      </c>
      <c r="B9" s="375" t="s">
        <v>852</v>
      </c>
      <c r="C9" s="407" t="s">
        <v>828</v>
      </c>
      <c r="D9" s="375"/>
    </row>
    <row r="10" spans="1:4">
      <c r="A10" s="375" t="s">
        <v>831</v>
      </c>
      <c r="B10" s="375" t="s">
        <v>851</v>
      </c>
      <c r="C10" s="423" t="s">
        <v>825</v>
      </c>
      <c r="D10" s="375"/>
    </row>
    <row r="11" spans="1:4">
      <c r="A11" s="375" t="s">
        <v>831</v>
      </c>
      <c r="B11" s="375" t="s">
        <v>851</v>
      </c>
      <c r="C11" s="423" t="s">
        <v>834</v>
      </c>
      <c r="D11" s="375"/>
    </row>
    <row r="12" spans="1:4">
      <c r="A12" s="375" t="s">
        <v>829</v>
      </c>
      <c r="B12" s="375" t="s">
        <v>851</v>
      </c>
      <c r="C12" s="407" t="s">
        <v>853</v>
      </c>
      <c r="D12" s="375"/>
    </row>
    <row r="13" spans="1:4">
      <c r="A13" s="375" t="s">
        <v>829</v>
      </c>
      <c r="B13" s="375" t="s">
        <v>851</v>
      </c>
      <c r="C13" s="407" t="s">
        <v>833</v>
      </c>
      <c r="D13" s="375"/>
    </row>
    <row r="14" spans="1:4">
      <c r="A14" s="375" t="s">
        <v>829</v>
      </c>
      <c r="B14" s="375" t="s">
        <v>851</v>
      </c>
      <c r="C14" s="407" t="s">
        <v>832</v>
      </c>
      <c r="D14" s="375"/>
    </row>
    <row r="15" spans="1:4">
      <c r="A15" s="375" t="s">
        <v>831</v>
      </c>
      <c r="B15" s="375" t="s">
        <v>851</v>
      </c>
      <c r="C15" s="423" t="s">
        <v>854</v>
      </c>
      <c r="D15" s="375"/>
    </row>
    <row r="16" spans="1:4" ht="42.75">
      <c r="A16" s="375" t="s">
        <v>829</v>
      </c>
      <c r="B16" s="375" t="s">
        <v>852</v>
      </c>
      <c r="C16" s="424" t="s">
        <v>840</v>
      </c>
      <c r="D16" s="408" t="s">
        <v>841</v>
      </c>
    </row>
    <row r="17" spans="1:4">
      <c r="A17" s="375"/>
      <c r="B17" s="375"/>
      <c r="C17" s="375"/>
      <c r="D17" s="375"/>
    </row>
  </sheetData>
  <phoneticPr fontId="2"/>
  <pageMargins left="0.7" right="0.7" top="0.75" bottom="0.75" header="0.3" footer="0.3"/>
  <pageSetup paperSize="9" scale="75" orientation="portrait" r:id="rId1"/>
  <headerFooter>
    <oddFooter>&amp;L&amp;"Tahoma,標準"&amp;9JMDF8701J Rev.1</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92AA8-AB18-403B-A6E4-145705F97DB6}">
  <sheetPr>
    <tabColor rgb="FF92D050"/>
    <pageSetUpPr fitToPage="1"/>
  </sheetPr>
  <dimension ref="A2:G41"/>
  <sheetViews>
    <sheetView view="pageBreakPreview" zoomScale="85" zoomScaleNormal="55" zoomScaleSheetLayoutView="85" workbookViewId="0">
      <selection activeCell="E40" sqref="E40:E41"/>
    </sheetView>
  </sheetViews>
  <sheetFormatPr defaultRowHeight="15.75"/>
  <cols>
    <col min="1" max="2" width="23.625" style="397" customWidth="1"/>
    <col min="3" max="3" width="106.625" style="397" customWidth="1"/>
    <col min="4" max="7" width="5.75" style="41" customWidth="1"/>
    <col min="8" max="16384" width="9" style="41"/>
  </cols>
  <sheetData>
    <row r="2" spans="1:7">
      <c r="C2" s="406" t="s">
        <v>835</v>
      </c>
    </row>
    <row r="3" spans="1:7">
      <c r="C3" s="406" t="s">
        <v>877</v>
      </c>
    </row>
    <row r="4" spans="1:7">
      <c r="C4" s="406" t="s">
        <v>941</v>
      </c>
    </row>
    <row r="6" spans="1:7">
      <c r="C6" s="397" t="s">
        <v>855</v>
      </c>
      <c r="D6" s="398" t="s">
        <v>844</v>
      </c>
      <c r="E6" s="398" t="s">
        <v>857</v>
      </c>
      <c r="F6" s="398" t="s">
        <v>858</v>
      </c>
      <c r="G6" s="398" t="s">
        <v>859</v>
      </c>
    </row>
    <row r="7" spans="1:7">
      <c r="A7" s="399" t="s">
        <v>844</v>
      </c>
      <c r="B7" s="399" t="s">
        <v>318</v>
      </c>
      <c r="C7" s="399" t="s">
        <v>880</v>
      </c>
      <c r="D7" s="401">
        <v>0.5</v>
      </c>
      <c r="E7" s="401"/>
      <c r="F7" s="401"/>
      <c r="G7" s="401"/>
    </row>
    <row r="8" spans="1:7">
      <c r="A8" s="399" t="s">
        <v>844</v>
      </c>
      <c r="B8" s="399" t="s">
        <v>318</v>
      </c>
      <c r="C8" s="399" t="s">
        <v>881</v>
      </c>
      <c r="D8" s="401">
        <v>0.5</v>
      </c>
      <c r="E8" s="401"/>
      <c r="F8" s="401"/>
      <c r="G8" s="401"/>
    </row>
    <row r="9" spans="1:7">
      <c r="A9" s="399" t="s">
        <v>844</v>
      </c>
      <c r="B9" s="399" t="s">
        <v>318</v>
      </c>
      <c r="C9" s="400" t="s">
        <v>868</v>
      </c>
      <c r="D9" s="401">
        <v>0.5</v>
      </c>
      <c r="E9" s="401"/>
      <c r="F9" s="401"/>
      <c r="G9" s="401"/>
    </row>
    <row r="10" spans="1:7" ht="40.5" customHeight="1">
      <c r="A10" s="399" t="s">
        <v>844</v>
      </c>
      <c r="B10" s="399" t="s">
        <v>318</v>
      </c>
      <c r="C10" s="400" t="s">
        <v>884</v>
      </c>
      <c r="D10" s="401">
        <v>0.5</v>
      </c>
      <c r="E10" s="401"/>
      <c r="F10" s="401"/>
      <c r="G10" s="401"/>
    </row>
    <row r="11" spans="1:7" ht="40.5" customHeight="1">
      <c r="A11" s="399" t="s">
        <v>844</v>
      </c>
      <c r="B11" s="399" t="s">
        <v>869</v>
      </c>
      <c r="C11" s="399" t="s">
        <v>882</v>
      </c>
      <c r="D11" s="401">
        <f>0.5+0.5</f>
        <v>1</v>
      </c>
      <c r="E11" s="401"/>
      <c r="F11" s="401"/>
      <c r="G11" s="401"/>
    </row>
    <row r="12" spans="1:7">
      <c r="A12" s="399" t="s">
        <v>844</v>
      </c>
      <c r="B12" s="399" t="s">
        <v>869</v>
      </c>
      <c r="C12" s="399" t="s">
        <v>886</v>
      </c>
      <c r="D12" s="401">
        <f>0.5+0.5</f>
        <v>1</v>
      </c>
      <c r="E12" s="401"/>
      <c r="F12" s="401"/>
      <c r="G12" s="401"/>
    </row>
    <row r="13" spans="1:7">
      <c r="A13" s="399" t="s">
        <v>844</v>
      </c>
      <c r="B13" s="399" t="s">
        <v>870</v>
      </c>
      <c r="C13" s="399" t="s">
        <v>912</v>
      </c>
      <c r="D13" s="401">
        <f>0.5+0.5</f>
        <v>1</v>
      </c>
      <c r="E13" s="401"/>
      <c r="F13" s="401"/>
      <c r="G13" s="401"/>
    </row>
    <row r="14" spans="1:7" ht="63.75" customHeight="1">
      <c r="A14" s="402" t="s">
        <v>845</v>
      </c>
      <c r="B14" s="402" t="s">
        <v>862</v>
      </c>
      <c r="C14" s="402" t="s">
        <v>902</v>
      </c>
      <c r="D14" s="403"/>
      <c r="E14" s="403">
        <v>1</v>
      </c>
      <c r="F14" s="403">
        <v>1</v>
      </c>
      <c r="G14" s="403">
        <v>1</v>
      </c>
    </row>
    <row r="15" spans="1:7" ht="63.75" customHeight="1">
      <c r="A15" s="402" t="s">
        <v>845</v>
      </c>
      <c r="B15" s="402" t="s">
        <v>900</v>
      </c>
      <c r="C15" s="402" t="s">
        <v>904</v>
      </c>
      <c r="D15" s="403"/>
      <c r="E15" s="403">
        <v>1</v>
      </c>
      <c r="F15" s="403">
        <f>1+0.5</f>
        <v>1.5</v>
      </c>
      <c r="G15" s="403">
        <v>1</v>
      </c>
    </row>
    <row r="16" spans="1:7" ht="56.25" customHeight="1">
      <c r="A16" s="402" t="s">
        <v>845</v>
      </c>
      <c r="B16" s="402" t="s">
        <v>863</v>
      </c>
      <c r="C16" s="402" t="s">
        <v>903</v>
      </c>
      <c r="D16" s="403"/>
      <c r="E16" s="403">
        <v>1</v>
      </c>
      <c r="F16" s="403">
        <v>2</v>
      </c>
      <c r="G16" s="403">
        <v>1</v>
      </c>
    </row>
    <row r="17" spans="1:7" ht="74.25" customHeight="1">
      <c r="A17" s="402" t="s">
        <v>845</v>
      </c>
      <c r="B17" s="402" t="s">
        <v>867</v>
      </c>
      <c r="C17" s="402" t="s">
        <v>885</v>
      </c>
      <c r="D17" s="403"/>
      <c r="E17" s="403">
        <v>1</v>
      </c>
      <c r="F17" s="403">
        <f>2-0.5</f>
        <v>1.5</v>
      </c>
      <c r="G17" s="403">
        <v>0</v>
      </c>
    </row>
    <row r="18" spans="1:7" ht="74.25" customHeight="1">
      <c r="A18" s="402" t="s">
        <v>845</v>
      </c>
      <c r="B18" s="402" t="s">
        <v>901</v>
      </c>
      <c r="C18" s="402" t="s">
        <v>905</v>
      </c>
      <c r="D18" s="403"/>
      <c r="E18" s="403">
        <v>1</v>
      </c>
      <c r="F18" s="403">
        <f>2+0.5</f>
        <v>2.5</v>
      </c>
      <c r="G18" s="403">
        <v>1</v>
      </c>
    </row>
    <row r="19" spans="1:7" ht="74.25" customHeight="1">
      <c r="A19" s="402" t="s">
        <v>845</v>
      </c>
      <c r="B19" s="402" t="s">
        <v>921</v>
      </c>
      <c r="C19" s="402" t="s">
        <v>915</v>
      </c>
      <c r="D19" s="403"/>
      <c r="E19" s="403">
        <v>0</v>
      </c>
      <c r="F19" s="403">
        <f>2-0.5+0.5</f>
        <v>2</v>
      </c>
      <c r="G19" s="403">
        <v>0</v>
      </c>
    </row>
    <row r="20" spans="1:7" ht="57" customHeight="1">
      <c r="A20" s="402" t="s">
        <v>845</v>
      </c>
      <c r="B20" s="402" t="s">
        <v>864</v>
      </c>
      <c r="C20" s="402" t="s">
        <v>887</v>
      </c>
      <c r="D20" s="403"/>
      <c r="E20" s="403">
        <v>1</v>
      </c>
      <c r="F20" s="403">
        <f>2-1</f>
        <v>1</v>
      </c>
      <c r="G20" s="403">
        <v>1</v>
      </c>
    </row>
    <row r="21" spans="1:7" ht="79.5" customHeight="1">
      <c r="A21" s="402" t="s">
        <v>845</v>
      </c>
      <c r="B21" s="402" t="s">
        <v>865</v>
      </c>
      <c r="C21" s="402" t="s">
        <v>888</v>
      </c>
      <c r="D21" s="403"/>
      <c r="E21" s="403">
        <v>0</v>
      </c>
      <c r="F21" s="403">
        <f>2-0.5-1</f>
        <v>0.5</v>
      </c>
      <c r="G21" s="403">
        <v>0</v>
      </c>
    </row>
    <row r="22" spans="1:7" ht="67.5" customHeight="1">
      <c r="A22" s="404" t="s">
        <v>846</v>
      </c>
      <c r="B22" s="404" t="s">
        <v>862</v>
      </c>
      <c r="C22" s="404" t="s">
        <v>906</v>
      </c>
      <c r="D22" s="405"/>
      <c r="E22" s="405">
        <v>0</v>
      </c>
      <c r="F22" s="405">
        <v>1</v>
      </c>
      <c r="G22" s="405">
        <v>1</v>
      </c>
    </row>
    <row r="23" spans="1:7" ht="72.75" customHeight="1">
      <c r="A23" s="404" t="s">
        <v>846</v>
      </c>
      <c r="B23" s="404" t="s">
        <v>871</v>
      </c>
      <c r="C23" s="404" t="s">
        <v>892</v>
      </c>
      <c r="D23" s="405"/>
      <c r="E23" s="405">
        <v>0</v>
      </c>
      <c r="F23" s="405">
        <f>1+0.5</f>
        <v>1.5</v>
      </c>
      <c r="G23" s="405">
        <v>1</v>
      </c>
    </row>
    <row r="24" spans="1:7" ht="72.75" customHeight="1">
      <c r="A24" s="404" t="s">
        <v>846</v>
      </c>
      <c r="B24" s="404" t="s">
        <v>900</v>
      </c>
      <c r="C24" s="404" t="s">
        <v>913</v>
      </c>
      <c r="D24" s="405"/>
      <c r="E24" s="405">
        <v>0</v>
      </c>
      <c r="F24" s="405">
        <f>1+0.5</f>
        <v>1.5</v>
      </c>
      <c r="G24" s="405">
        <v>1</v>
      </c>
    </row>
    <row r="25" spans="1:7" ht="72.75" customHeight="1">
      <c r="A25" s="404" t="s">
        <v>846</v>
      </c>
      <c r="B25" s="404" t="s">
        <v>923</v>
      </c>
      <c r="C25" s="404" t="s">
        <v>916</v>
      </c>
      <c r="D25" s="405"/>
      <c r="E25" s="405">
        <v>0</v>
      </c>
      <c r="F25" s="405">
        <f>1+0.5+0.5</f>
        <v>2</v>
      </c>
      <c r="G25" s="405">
        <v>1</v>
      </c>
    </row>
    <row r="26" spans="1:7" ht="63.75" customHeight="1">
      <c r="A26" s="404" t="s">
        <v>846</v>
      </c>
      <c r="B26" s="404" t="s">
        <v>863</v>
      </c>
      <c r="C26" s="404" t="s">
        <v>907</v>
      </c>
      <c r="D26" s="405"/>
      <c r="E26" s="405">
        <v>0</v>
      </c>
      <c r="F26" s="405">
        <v>2</v>
      </c>
      <c r="G26" s="405">
        <v>1</v>
      </c>
    </row>
    <row r="27" spans="1:7" ht="75.75" customHeight="1">
      <c r="A27" s="404" t="s">
        <v>846</v>
      </c>
      <c r="B27" s="404" t="s">
        <v>872</v>
      </c>
      <c r="C27" s="404" t="s">
        <v>908</v>
      </c>
      <c r="D27" s="405"/>
      <c r="E27" s="405">
        <v>0</v>
      </c>
      <c r="F27" s="405">
        <f>2+0.5</f>
        <v>2.5</v>
      </c>
      <c r="G27" s="405">
        <v>1</v>
      </c>
    </row>
    <row r="28" spans="1:7" ht="79.5" customHeight="1">
      <c r="A28" s="404" t="s">
        <v>846</v>
      </c>
      <c r="B28" s="404" t="s">
        <v>867</v>
      </c>
      <c r="C28" s="404" t="s">
        <v>891</v>
      </c>
      <c r="D28" s="405"/>
      <c r="E28" s="405">
        <v>0</v>
      </c>
      <c r="F28" s="405">
        <f>2-0.5</f>
        <v>1.5</v>
      </c>
      <c r="G28" s="405">
        <v>0</v>
      </c>
    </row>
    <row r="29" spans="1:7" ht="79.5" customHeight="1">
      <c r="A29" s="404" t="s">
        <v>846</v>
      </c>
      <c r="B29" s="404" t="s">
        <v>901</v>
      </c>
      <c r="C29" s="404" t="s">
        <v>914</v>
      </c>
      <c r="D29" s="405"/>
      <c r="E29" s="405">
        <v>0</v>
      </c>
      <c r="F29" s="405">
        <f>2+0.5</f>
        <v>2.5</v>
      </c>
      <c r="G29" s="405">
        <v>1</v>
      </c>
    </row>
    <row r="30" spans="1:7" ht="80.25" customHeight="1">
      <c r="A30" s="404" t="s">
        <v>846</v>
      </c>
      <c r="B30" s="404" t="s">
        <v>873</v>
      </c>
      <c r="C30" s="404" t="s">
        <v>893</v>
      </c>
      <c r="D30" s="405"/>
      <c r="E30" s="405">
        <v>0</v>
      </c>
      <c r="F30" s="405">
        <f>2-0.5+0.5</f>
        <v>2</v>
      </c>
      <c r="G30" s="405">
        <v>0</v>
      </c>
    </row>
    <row r="31" spans="1:7" ht="80.25" customHeight="1">
      <c r="A31" s="404" t="s">
        <v>846</v>
      </c>
      <c r="B31" s="404" t="s">
        <v>922</v>
      </c>
      <c r="C31" s="404" t="s">
        <v>917</v>
      </c>
      <c r="D31" s="405"/>
      <c r="E31" s="405">
        <v>0</v>
      </c>
      <c r="F31" s="405">
        <f>2+0.5+0.5</f>
        <v>3</v>
      </c>
      <c r="G31" s="405">
        <v>1</v>
      </c>
    </row>
    <row r="32" spans="1:7" ht="80.25" customHeight="1">
      <c r="A32" s="404" t="s">
        <v>846</v>
      </c>
      <c r="B32" s="404" t="s">
        <v>921</v>
      </c>
      <c r="C32" s="404" t="s">
        <v>918</v>
      </c>
      <c r="D32" s="405"/>
      <c r="E32" s="405">
        <v>0</v>
      </c>
      <c r="F32" s="405">
        <f>2-0.5+0.5</f>
        <v>2</v>
      </c>
      <c r="G32" s="405">
        <v>0</v>
      </c>
    </row>
    <row r="33" spans="1:7" ht="98.25" customHeight="1">
      <c r="A33" s="404" t="s">
        <v>846</v>
      </c>
      <c r="B33" s="404" t="s">
        <v>924</v>
      </c>
      <c r="C33" s="404" t="s">
        <v>919</v>
      </c>
      <c r="D33" s="405"/>
      <c r="E33" s="405">
        <v>0</v>
      </c>
      <c r="F33" s="405">
        <f>2-0.5+0.5+0.5</f>
        <v>2.5</v>
      </c>
      <c r="G33" s="405">
        <v>0</v>
      </c>
    </row>
    <row r="34" spans="1:7" ht="76.5" customHeight="1">
      <c r="A34" s="404" t="s">
        <v>846</v>
      </c>
      <c r="B34" s="404" t="s">
        <v>864</v>
      </c>
      <c r="C34" s="404" t="s">
        <v>890</v>
      </c>
      <c r="D34" s="405"/>
      <c r="E34" s="405">
        <v>0</v>
      </c>
      <c r="F34" s="405">
        <f>2-1</f>
        <v>1</v>
      </c>
      <c r="G34" s="405">
        <v>1</v>
      </c>
    </row>
    <row r="35" spans="1:7" ht="83.25" customHeight="1">
      <c r="A35" s="404" t="s">
        <v>846</v>
      </c>
      <c r="B35" s="404" t="s">
        <v>874</v>
      </c>
      <c r="C35" s="404" t="s">
        <v>889</v>
      </c>
      <c r="D35" s="405"/>
      <c r="E35" s="405">
        <v>0</v>
      </c>
      <c r="F35" s="405">
        <f>2-1+0.5</f>
        <v>1.5</v>
      </c>
      <c r="G35" s="405">
        <v>1</v>
      </c>
    </row>
    <row r="36" spans="1:7" ht="81.75" customHeight="1">
      <c r="A36" s="404" t="s">
        <v>846</v>
      </c>
      <c r="B36" s="404" t="s">
        <v>865</v>
      </c>
      <c r="C36" s="404" t="s">
        <v>920</v>
      </c>
      <c r="D36" s="405"/>
      <c r="E36" s="405">
        <v>0</v>
      </c>
      <c r="F36" s="405">
        <f>2-0.5-1</f>
        <v>0.5</v>
      </c>
      <c r="G36" s="405">
        <v>0</v>
      </c>
    </row>
    <row r="37" spans="1:7" ht="93.75" customHeight="1">
      <c r="A37" s="404" t="s">
        <v>846</v>
      </c>
      <c r="B37" s="404" t="s">
        <v>875</v>
      </c>
      <c r="C37" s="404" t="s">
        <v>928</v>
      </c>
      <c r="D37" s="405"/>
      <c r="E37" s="405">
        <v>0</v>
      </c>
      <c r="F37" s="405">
        <f>2-0.5-1+0.5</f>
        <v>1</v>
      </c>
      <c r="G37" s="405">
        <v>0</v>
      </c>
    </row>
    <row r="38" spans="1:7" ht="64.5" customHeight="1">
      <c r="A38" s="404" t="s">
        <v>846</v>
      </c>
      <c r="B38" s="404" t="s">
        <v>866</v>
      </c>
      <c r="C38" s="404" t="s">
        <v>909</v>
      </c>
      <c r="D38" s="405"/>
      <c r="E38" s="405">
        <v>0</v>
      </c>
      <c r="F38" s="405">
        <v>1</v>
      </c>
      <c r="G38" s="405">
        <v>1</v>
      </c>
    </row>
    <row r="39" spans="1:7" ht="63.75" customHeight="1">
      <c r="A39" s="404" t="s">
        <v>846</v>
      </c>
      <c r="B39" s="404" t="s">
        <v>925</v>
      </c>
      <c r="C39" s="404" t="s">
        <v>910</v>
      </c>
      <c r="D39" s="405"/>
      <c r="E39" s="405">
        <v>0</v>
      </c>
      <c r="F39" s="405">
        <f>1-0.5</f>
        <v>0.5</v>
      </c>
      <c r="G39" s="405">
        <v>0</v>
      </c>
    </row>
    <row r="40" spans="1:7" ht="75.75" customHeight="1">
      <c r="A40" s="404" t="s">
        <v>846</v>
      </c>
      <c r="B40" s="404" t="s">
        <v>876</v>
      </c>
      <c r="C40" s="404" t="s">
        <v>911</v>
      </c>
      <c r="D40" s="405"/>
      <c r="E40" s="405">
        <v>0</v>
      </c>
      <c r="F40" s="405">
        <f>1+0.5</f>
        <v>1.5</v>
      </c>
      <c r="G40" s="405">
        <v>1</v>
      </c>
    </row>
    <row r="41" spans="1:7" ht="80.25" customHeight="1">
      <c r="A41" s="404" t="s">
        <v>846</v>
      </c>
      <c r="B41" s="404" t="s">
        <v>926</v>
      </c>
      <c r="C41" s="404" t="s">
        <v>927</v>
      </c>
      <c r="D41" s="405"/>
      <c r="E41" s="405">
        <v>0</v>
      </c>
      <c r="F41" s="405">
        <f>1-0.5+0.5</f>
        <v>1</v>
      </c>
      <c r="G41" s="405">
        <v>0</v>
      </c>
    </row>
  </sheetData>
  <phoneticPr fontId="2"/>
  <pageMargins left="0.7" right="0.7" top="0.75" bottom="0.75" header="0.3" footer="0.3"/>
  <pageSetup paperSize="9" scale="74" fitToHeight="0" orientation="landscape" r:id="rId1"/>
  <headerFooter>
    <oddFooter>&amp;L&amp;"Tahoma,標準"&amp;9JMDF8701J Rev.1</oddFooter>
  </headerFooter>
  <rowBreaks count="1" manualBreakCount="1">
    <brk id="20" max="6" man="1"/>
  </rowBreaks>
  <ignoredErrors>
    <ignoredError sqref="F28" 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FF00"/>
  </sheetPr>
  <dimension ref="A1:Z57"/>
  <sheetViews>
    <sheetView tabSelected="1" view="pageBreakPreview" zoomScaleNormal="100" zoomScaleSheetLayoutView="100" workbookViewId="0">
      <selection activeCell="C7" sqref="C7:H7"/>
    </sheetView>
  </sheetViews>
  <sheetFormatPr defaultRowHeight="14.25"/>
  <cols>
    <col min="1" max="1" width="17.125" customWidth="1"/>
    <col min="2" max="2" width="8.25" customWidth="1"/>
    <col min="3" max="3" width="2.875" customWidth="1"/>
    <col min="4" max="4" width="10" customWidth="1"/>
    <col min="5" max="5" width="24.75" customWidth="1"/>
    <col min="6" max="6" width="9.75" customWidth="1"/>
    <col min="7" max="7" width="21.25" customWidth="1"/>
    <col min="8" max="8" width="13.625" customWidth="1"/>
    <col min="9" max="9" width="8.375" customWidth="1"/>
    <col min="10" max="10" width="23.875" style="212" hidden="1" customWidth="1"/>
    <col min="11" max="11" width="9.25" style="212" hidden="1" customWidth="1"/>
    <col min="12" max="13" width="9.75" style="212" hidden="1" customWidth="1"/>
    <col min="14" max="19" width="9" style="212" hidden="1" customWidth="1"/>
    <col min="20" max="20" width="9" style="212" customWidth="1"/>
    <col min="21" max="28" width="9" customWidth="1"/>
  </cols>
  <sheetData>
    <row r="1" spans="1:26" ht="64.5" customHeight="1" thickBot="1">
      <c r="A1" s="709" t="s">
        <v>937</v>
      </c>
      <c r="B1" s="709"/>
      <c r="C1" s="709"/>
      <c r="D1" s="709"/>
      <c r="E1" s="709"/>
      <c r="F1" s="709"/>
      <c r="G1" s="201"/>
      <c r="H1" s="201"/>
      <c r="I1" s="31"/>
    </row>
    <row r="2" spans="1:26" ht="65.25" customHeight="1" thickBot="1">
      <c r="A2" s="663" t="s">
        <v>420</v>
      </c>
      <c r="B2" s="663"/>
      <c r="C2" s="663"/>
      <c r="D2" s="663"/>
      <c r="E2" s="663"/>
      <c r="F2" s="663"/>
      <c r="G2" s="663"/>
      <c r="H2" s="663"/>
      <c r="I2" s="32"/>
    </row>
    <row r="3" spans="1:26" ht="16.5" hidden="1" thickBot="1">
      <c r="A3" s="40" t="s">
        <v>421</v>
      </c>
      <c r="B3" s="40"/>
      <c r="C3" s="40"/>
      <c r="D3" s="41"/>
      <c r="E3" s="41"/>
      <c r="F3" s="41"/>
      <c r="G3" s="41"/>
      <c r="H3" s="41"/>
    </row>
    <row r="4" spans="1:26" ht="25.5" customHeight="1" thickBot="1">
      <c r="A4" s="41"/>
      <c r="B4" s="332" t="s">
        <v>422</v>
      </c>
      <c r="C4" s="672" t="s">
        <v>423</v>
      </c>
      <c r="D4" s="673"/>
      <c r="E4" s="673"/>
      <c r="F4" s="674"/>
      <c r="G4" s="44"/>
      <c r="H4" s="45"/>
      <c r="J4" s="385" t="s">
        <v>423</v>
      </c>
      <c r="K4" s="386" t="s">
        <v>424</v>
      </c>
      <c r="L4" s="386" t="s">
        <v>425</v>
      </c>
      <c r="M4" s="386"/>
      <c r="N4" s="386"/>
      <c r="O4" s="386"/>
      <c r="P4" s="386"/>
      <c r="Q4" s="386"/>
      <c r="R4" s="386"/>
      <c r="S4" s="386"/>
      <c r="T4" s="386"/>
      <c r="U4" s="53"/>
      <c r="V4" s="53"/>
      <c r="W4" s="53"/>
      <c r="X4" s="53"/>
      <c r="Y4" s="53"/>
      <c r="Z4" s="53"/>
    </row>
    <row r="5" spans="1:26" ht="25.5" customHeight="1" thickBot="1">
      <c r="A5" s="715" t="s">
        <v>816</v>
      </c>
      <c r="B5" s="716"/>
      <c r="C5" s="636">
        <v>43586</v>
      </c>
      <c r="D5" s="637"/>
      <c r="E5" s="638"/>
      <c r="F5" s="381" t="s">
        <v>815</v>
      </c>
      <c r="G5" s="679">
        <v>43586</v>
      </c>
      <c r="H5" s="680"/>
      <c r="I5" s="33"/>
      <c r="J5" s="387">
        <v>43586</v>
      </c>
      <c r="K5" s="386" t="s">
        <v>426</v>
      </c>
      <c r="L5" s="386"/>
      <c r="M5" s="386"/>
      <c r="N5" s="386"/>
      <c r="O5" s="386"/>
      <c r="P5" s="386"/>
      <c r="Q5" s="386"/>
      <c r="R5" s="386"/>
      <c r="S5" s="386"/>
      <c r="T5" s="386"/>
      <c r="U5" s="53"/>
      <c r="V5" s="53"/>
      <c r="W5" s="53"/>
      <c r="X5" s="53"/>
      <c r="Y5" s="53"/>
      <c r="Z5" s="53"/>
    </row>
    <row r="6" spans="1:26" ht="42.6" customHeight="1" thickBot="1">
      <c r="A6" s="666" t="s">
        <v>427</v>
      </c>
      <c r="B6" s="48" t="s">
        <v>428</v>
      </c>
      <c r="C6" s="676" t="s">
        <v>429</v>
      </c>
      <c r="D6" s="677"/>
      <c r="E6" s="677"/>
      <c r="F6" s="677"/>
      <c r="G6" s="677"/>
      <c r="H6" s="678"/>
      <c r="I6" s="5"/>
      <c r="J6" s="386" t="s">
        <v>430</v>
      </c>
      <c r="K6" s="386"/>
      <c r="L6" s="386"/>
      <c r="M6" s="386"/>
      <c r="N6" s="386"/>
      <c r="O6" s="386"/>
      <c r="P6" s="386"/>
      <c r="Q6" s="386"/>
      <c r="R6" s="386"/>
      <c r="S6" s="386"/>
      <c r="T6" s="386"/>
      <c r="U6" s="53"/>
      <c r="V6" s="53"/>
      <c r="W6" s="53"/>
      <c r="X6" s="53"/>
      <c r="Y6" s="53"/>
      <c r="Z6" s="53"/>
    </row>
    <row r="7" spans="1:26" ht="42.6" customHeight="1" thickBot="1">
      <c r="A7" s="667"/>
      <c r="B7" s="48" t="s">
        <v>431</v>
      </c>
      <c r="C7" s="669" t="s">
        <v>432</v>
      </c>
      <c r="D7" s="670"/>
      <c r="E7" s="670"/>
      <c r="F7" s="670"/>
      <c r="G7" s="670"/>
      <c r="H7" s="671"/>
      <c r="I7" s="5"/>
      <c r="J7" s="386" t="s">
        <v>433</v>
      </c>
      <c r="K7" s="386"/>
      <c r="L7" s="386"/>
      <c r="M7" s="386"/>
      <c r="N7" s="386"/>
      <c r="O7" s="386"/>
      <c r="P7" s="386"/>
      <c r="Q7" s="386"/>
      <c r="R7" s="386"/>
      <c r="S7" s="386"/>
      <c r="T7" s="386"/>
      <c r="U7" s="53"/>
      <c r="V7" s="53"/>
      <c r="W7" s="53"/>
      <c r="X7" s="53"/>
      <c r="Y7" s="53"/>
      <c r="Z7" s="53"/>
    </row>
    <row r="8" spans="1:26" ht="25.5" customHeight="1" thickBot="1">
      <c r="A8" s="634" t="s">
        <v>434</v>
      </c>
      <c r="B8" s="635"/>
      <c r="C8" s="639" t="s">
        <v>435</v>
      </c>
      <c r="D8" s="640"/>
      <c r="E8" s="641"/>
      <c r="F8" s="49" t="s">
        <v>436</v>
      </c>
      <c r="G8" s="56">
        <v>43586</v>
      </c>
      <c r="H8" s="50" t="s">
        <v>437</v>
      </c>
      <c r="I8" s="39"/>
      <c r="J8" s="386" t="s">
        <v>438</v>
      </c>
      <c r="K8" s="388">
        <v>43586</v>
      </c>
      <c r="L8" s="386"/>
      <c r="M8" s="386"/>
      <c r="N8" s="386"/>
      <c r="O8" s="386"/>
      <c r="P8" s="386"/>
      <c r="Q8" s="386"/>
      <c r="R8" s="386"/>
      <c r="S8" s="386"/>
      <c r="T8" s="386"/>
      <c r="U8" s="53"/>
      <c r="V8" s="53"/>
      <c r="W8" s="53"/>
      <c r="X8" s="53"/>
      <c r="Y8" s="53"/>
      <c r="Z8" s="53"/>
    </row>
    <row r="9" spans="1:26" ht="25.5" customHeight="1" thickBot="1">
      <c r="A9" s="634" t="s">
        <v>439</v>
      </c>
      <c r="B9" s="635"/>
      <c r="C9" s="639" t="s">
        <v>440</v>
      </c>
      <c r="D9" s="640"/>
      <c r="E9" s="675"/>
      <c r="F9" s="51"/>
      <c r="G9" s="34"/>
      <c r="H9" s="52"/>
      <c r="I9" s="34"/>
      <c r="J9" s="386" t="s">
        <v>440</v>
      </c>
      <c r="K9" s="386" t="s">
        <v>441</v>
      </c>
      <c r="L9" s="386" t="s">
        <v>442</v>
      </c>
      <c r="M9" s="386" t="s">
        <v>443</v>
      </c>
      <c r="N9" s="386"/>
      <c r="O9" s="386"/>
      <c r="P9" s="386"/>
      <c r="Q9" s="386"/>
      <c r="R9" s="386"/>
      <c r="S9" s="386"/>
      <c r="T9" s="386"/>
      <c r="U9" s="53"/>
      <c r="V9" s="53"/>
      <c r="W9" s="53"/>
      <c r="X9" s="53"/>
      <c r="Y9" s="53"/>
      <c r="Z9" s="53"/>
    </row>
    <row r="10" spans="1:26" ht="42.6" customHeight="1" thickBot="1">
      <c r="A10" s="668" t="s">
        <v>444</v>
      </c>
      <c r="B10" s="46" t="s">
        <v>428</v>
      </c>
      <c r="C10" s="57" t="s">
        <v>445</v>
      </c>
      <c r="D10" s="64" t="s">
        <v>446</v>
      </c>
      <c r="E10" s="706" t="s">
        <v>447</v>
      </c>
      <c r="F10" s="707"/>
      <c r="G10" s="707"/>
      <c r="H10" s="708"/>
      <c r="I10" s="35"/>
      <c r="J10" s="386" t="s">
        <v>446</v>
      </c>
      <c r="K10" s="386" t="s">
        <v>447</v>
      </c>
      <c r="L10" s="386"/>
      <c r="M10" s="386"/>
      <c r="N10" s="386"/>
      <c r="O10" s="386"/>
      <c r="P10" s="386"/>
      <c r="Q10" s="386"/>
      <c r="R10" s="386"/>
      <c r="S10" s="386"/>
      <c r="T10" s="386"/>
      <c r="U10" s="53"/>
      <c r="V10" s="53"/>
      <c r="W10" s="53"/>
      <c r="X10" s="53"/>
      <c r="Y10" s="53"/>
      <c r="Z10" s="53"/>
    </row>
    <row r="11" spans="1:26" ht="42.6" customHeight="1" thickBot="1">
      <c r="A11" s="667"/>
      <c r="B11" s="48" t="s">
        <v>431</v>
      </c>
      <c r="C11" s="669" t="s">
        <v>448</v>
      </c>
      <c r="D11" s="670"/>
      <c r="E11" s="670"/>
      <c r="F11" s="670"/>
      <c r="G11" s="670"/>
      <c r="H11" s="671"/>
      <c r="I11" s="36"/>
      <c r="J11" s="386" t="s">
        <v>449</v>
      </c>
      <c r="K11" s="386"/>
      <c r="L11" s="386"/>
      <c r="M11" s="386"/>
      <c r="N11" s="386"/>
      <c r="O11" s="386"/>
      <c r="P11" s="386"/>
      <c r="Q11" s="386"/>
      <c r="R11" s="386"/>
      <c r="S11" s="386"/>
      <c r="T11" s="386"/>
      <c r="U11" s="53"/>
      <c r="V11" s="53"/>
      <c r="W11" s="53"/>
      <c r="X11" s="53"/>
      <c r="Y11" s="53"/>
      <c r="Z11" s="53"/>
    </row>
    <row r="12" spans="1:26" ht="42.6" customHeight="1" thickBot="1">
      <c r="A12" s="649" t="s">
        <v>450</v>
      </c>
      <c r="B12" s="718"/>
      <c r="C12" s="653" t="s">
        <v>451</v>
      </c>
      <c r="D12" s="654"/>
      <c r="E12" s="58" t="s">
        <v>452</v>
      </c>
      <c r="F12" s="65" t="s">
        <v>453</v>
      </c>
      <c r="G12" s="669" t="s">
        <v>454</v>
      </c>
      <c r="H12" s="671"/>
      <c r="I12" s="37"/>
      <c r="J12" s="386" t="s">
        <v>455</v>
      </c>
      <c r="K12" s="386" t="s">
        <v>456</v>
      </c>
      <c r="L12" s="386"/>
      <c r="M12" s="386"/>
      <c r="N12" s="386"/>
      <c r="O12" s="386"/>
      <c r="P12" s="386"/>
      <c r="Q12" s="386"/>
      <c r="R12" s="386"/>
      <c r="S12" s="386"/>
      <c r="T12" s="386"/>
      <c r="U12" s="53"/>
      <c r="V12" s="53"/>
      <c r="W12" s="53"/>
      <c r="X12" s="53"/>
      <c r="Y12" s="53"/>
      <c r="Z12" s="53"/>
    </row>
    <row r="13" spans="1:26" ht="42.6" customHeight="1" thickBot="1">
      <c r="A13" s="719"/>
      <c r="B13" s="720"/>
      <c r="C13" s="634" t="s">
        <v>457</v>
      </c>
      <c r="D13" s="650"/>
      <c r="E13" s="59" t="s">
        <v>458</v>
      </c>
      <c r="F13" s="66" t="s">
        <v>459</v>
      </c>
      <c r="G13" s="706" t="s">
        <v>460</v>
      </c>
      <c r="H13" s="708"/>
      <c r="I13" s="5"/>
      <c r="J13" s="386" t="s">
        <v>458</v>
      </c>
      <c r="K13" s="386" t="s">
        <v>461</v>
      </c>
      <c r="L13" s="386"/>
      <c r="M13" s="386"/>
      <c r="N13" s="386"/>
      <c r="O13" s="386"/>
      <c r="P13" s="386"/>
      <c r="Q13" s="386"/>
      <c r="R13" s="386"/>
      <c r="S13" s="386"/>
      <c r="T13" s="386"/>
      <c r="U13" s="53"/>
      <c r="V13" s="53"/>
      <c r="W13" s="53"/>
      <c r="X13" s="53"/>
      <c r="Y13" s="53"/>
      <c r="Z13" s="53"/>
    </row>
    <row r="14" spans="1:26" ht="25.5" customHeight="1" thickBot="1">
      <c r="A14" s="47" t="s">
        <v>462</v>
      </c>
      <c r="B14" s="382" t="s">
        <v>300</v>
      </c>
      <c r="C14" s="60" t="s">
        <v>445</v>
      </c>
      <c r="D14" s="67" t="s">
        <v>463</v>
      </c>
      <c r="E14" s="669" t="s">
        <v>464</v>
      </c>
      <c r="F14" s="670"/>
      <c r="G14" s="670"/>
      <c r="H14" s="671"/>
      <c r="I14" s="38"/>
      <c r="J14" s="386" t="s">
        <v>300</v>
      </c>
      <c r="K14" s="386" t="s">
        <v>465</v>
      </c>
      <c r="L14" s="386" t="s">
        <v>466</v>
      </c>
      <c r="M14" s="386" t="s">
        <v>446</v>
      </c>
      <c r="N14" s="386" t="s">
        <v>467</v>
      </c>
      <c r="O14" s="386"/>
      <c r="P14" s="386"/>
      <c r="Q14" s="386"/>
      <c r="R14" s="386"/>
      <c r="S14" s="386"/>
      <c r="T14" s="386"/>
      <c r="U14" s="53"/>
      <c r="V14" s="53"/>
      <c r="W14" s="53"/>
      <c r="X14" s="53"/>
      <c r="Y14" s="53"/>
      <c r="Z14" s="53"/>
    </row>
    <row r="15" spans="1:26" ht="25.5" customHeight="1" thickBot="1">
      <c r="A15" s="721" t="s">
        <v>468</v>
      </c>
      <c r="B15" s="722"/>
      <c r="C15" s="669" t="s">
        <v>469</v>
      </c>
      <c r="D15" s="670"/>
      <c r="E15" s="671"/>
      <c r="F15" s="54" t="s">
        <v>470</v>
      </c>
      <c r="G15" s="669" t="s">
        <v>471</v>
      </c>
      <c r="H15" s="671"/>
      <c r="I15" s="38"/>
      <c r="J15" s="386" t="s">
        <v>472</v>
      </c>
      <c r="K15" s="386" t="s">
        <v>473</v>
      </c>
      <c r="L15" s="386"/>
      <c r="M15" s="386"/>
      <c r="N15" s="386"/>
      <c r="O15" s="386"/>
      <c r="P15" s="386"/>
      <c r="Q15" s="386"/>
      <c r="R15" s="386"/>
      <c r="S15" s="386"/>
      <c r="T15" s="386"/>
      <c r="U15" s="53"/>
      <c r="V15" s="53"/>
      <c r="W15" s="53"/>
      <c r="X15" s="53"/>
      <c r="Y15" s="53"/>
      <c r="Z15" s="53"/>
    </row>
    <row r="16" spans="1:26" ht="25.5" customHeight="1" thickBot="1">
      <c r="A16" s="715" t="s">
        <v>474</v>
      </c>
      <c r="B16" s="723"/>
      <c r="C16" s="669" t="s">
        <v>475</v>
      </c>
      <c r="D16" s="670"/>
      <c r="E16" s="671"/>
      <c r="F16" s="55" t="s">
        <v>476</v>
      </c>
      <c r="G16" s="669" t="s">
        <v>477</v>
      </c>
      <c r="H16" s="671"/>
      <c r="I16" s="37"/>
      <c r="J16" s="386" t="s">
        <v>478</v>
      </c>
      <c r="K16" s="386" t="s">
        <v>479</v>
      </c>
      <c r="L16" s="386"/>
      <c r="M16" s="386"/>
      <c r="N16" s="386"/>
      <c r="O16" s="386"/>
      <c r="P16" s="386"/>
      <c r="Q16" s="386"/>
      <c r="R16" s="386"/>
      <c r="S16" s="386"/>
      <c r="T16" s="386"/>
      <c r="U16" s="53"/>
      <c r="V16" s="53"/>
      <c r="W16" s="53"/>
      <c r="X16" s="53"/>
      <c r="Y16" s="53"/>
      <c r="Z16" s="53"/>
    </row>
    <row r="17" spans="1:26" ht="15">
      <c r="A17" s="42"/>
      <c r="B17" s="42"/>
      <c r="C17" s="42"/>
      <c r="D17" s="42"/>
      <c r="E17" s="42"/>
      <c r="F17" s="42"/>
      <c r="G17" s="42"/>
      <c r="H17" s="42"/>
      <c r="I17" s="2"/>
      <c r="J17" s="386"/>
      <c r="K17" s="386"/>
      <c r="L17" s="386"/>
      <c r="M17" s="386"/>
      <c r="N17" s="386"/>
      <c r="O17" s="386"/>
      <c r="P17" s="386"/>
      <c r="Q17" s="386"/>
      <c r="R17" s="386"/>
      <c r="S17" s="386"/>
      <c r="T17" s="386"/>
      <c r="U17" s="53"/>
      <c r="V17" s="53"/>
      <c r="W17" s="53"/>
      <c r="X17" s="53"/>
      <c r="Y17" s="53"/>
      <c r="Z17" s="53"/>
    </row>
    <row r="18" spans="1:26" ht="16.5" thickBot="1">
      <c r="A18" s="681" t="s">
        <v>480</v>
      </c>
      <c r="B18" s="681"/>
      <c r="C18" s="682"/>
      <c r="D18" s="682"/>
      <c r="E18" s="682"/>
      <c r="F18" s="682"/>
      <c r="G18" s="682"/>
      <c r="H18" s="682"/>
      <c r="J18" s="386" t="s">
        <v>424</v>
      </c>
      <c r="K18" s="386" t="s">
        <v>481</v>
      </c>
      <c r="L18" s="386"/>
      <c r="M18" s="386"/>
      <c r="N18" s="386"/>
      <c r="O18" s="386"/>
      <c r="P18" s="386"/>
      <c r="Q18" s="386"/>
      <c r="R18" s="386"/>
      <c r="S18" s="386"/>
      <c r="T18" s="386"/>
      <c r="U18" s="53"/>
      <c r="V18" s="53"/>
      <c r="W18" s="53"/>
      <c r="X18" s="53"/>
      <c r="Y18" s="53"/>
      <c r="Z18" s="53"/>
    </row>
    <row r="19" spans="1:26" ht="42.6" customHeight="1" thickBot="1">
      <c r="A19" s="704" t="s">
        <v>482</v>
      </c>
      <c r="B19" s="705"/>
      <c r="C19" s="717" t="s">
        <v>483</v>
      </c>
      <c r="D19" s="694"/>
      <c r="E19" s="694"/>
      <c r="F19" s="694"/>
      <c r="G19" s="694"/>
      <c r="H19" s="695"/>
      <c r="J19" s="386" t="s">
        <v>424</v>
      </c>
      <c r="K19" s="386" t="s">
        <v>481</v>
      </c>
      <c r="L19" s="386" t="s">
        <v>483</v>
      </c>
      <c r="M19" s="386"/>
      <c r="N19" s="386"/>
      <c r="O19" s="386"/>
      <c r="P19" s="386"/>
      <c r="Q19" s="386"/>
      <c r="R19" s="386"/>
      <c r="S19" s="386"/>
      <c r="T19" s="386"/>
      <c r="U19" s="53"/>
      <c r="V19" s="53"/>
      <c r="W19" s="53"/>
      <c r="X19" s="53"/>
      <c r="Y19" s="53"/>
      <c r="Z19" s="53"/>
    </row>
    <row r="20" spans="1:26" ht="42.6" customHeight="1" thickBot="1">
      <c r="A20" s="704" t="s">
        <v>484</v>
      </c>
      <c r="B20" s="705"/>
      <c r="C20" s="717" t="s">
        <v>483</v>
      </c>
      <c r="D20" s="694"/>
      <c r="E20" s="694"/>
      <c r="F20" s="694"/>
      <c r="G20" s="694"/>
      <c r="H20" s="695"/>
      <c r="J20" s="386" t="s">
        <v>424</v>
      </c>
      <c r="K20" s="386" t="s">
        <v>481</v>
      </c>
      <c r="L20" s="386" t="s">
        <v>483</v>
      </c>
      <c r="M20" s="386"/>
      <c r="N20" s="386"/>
      <c r="O20" s="386"/>
      <c r="P20" s="386"/>
      <c r="Q20" s="386"/>
      <c r="R20" s="386"/>
      <c r="S20" s="386"/>
      <c r="T20" s="386"/>
      <c r="U20" s="53"/>
      <c r="V20" s="53"/>
      <c r="W20" s="53"/>
      <c r="X20" s="53"/>
      <c r="Y20" s="53"/>
      <c r="Z20" s="53"/>
    </row>
    <row r="21" spans="1:26" ht="15.75">
      <c r="A21" s="1"/>
      <c r="B21" s="1"/>
      <c r="C21" s="1"/>
      <c r="D21" s="41"/>
      <c r="E21" s="41"/>
      <c r="F21" s="41"/>
      <c r="G21" s="41"/>
      <c r="H21" s="41"/>
      <c r="J21" s="386"/>
      <c r="K21" s="386"/>
      <c r="L21" s="386"/>
      <c r="M21" s="386"/>
      <c r="N21" s="386"/>
      <c r="O21" s="386"/>
      <c r="P21" s="386"/>
      <c r="Q21" s="386"/>
      <c r="R21" s="386"/>
      <c r="S21" s="386"/>
      <c r="T21" s="386"/>
      <c r="U21" s="53"/>
      <c r="V21" s="53"/>
      <c r="W21" s="53"/>
      <c r="X21" s="53"/>
      <c r="Y21" s="53"/>
      <c r="Z21" s="53"/>
    </row>
    <row r="22" spans="1:26" ht="16.5" thickBot="1">
      <c r="A22" s="3" t="s">
        <v>485</v>
      </c>
      <c r="B22" s="3"/>
      <c r="C22" s="3"/>
      <c r="D22" s="41"/>
      <c r="E22" s="41"/>
      <c r="F22" s="41"/>
      <c r="G22" s="41"/>
      <c r="H22" s="41"/>
      <c r="J22" s="386"/>
      <c r="K22" s="386"/>
      <c r="L22" s="386"/>
      <c r="M22" s="386"/>
      <c r="N22" s="386"/>
      <c r="O22" s="386"/>
      <c r="P22" s="386"/>
      <c r="Q22" s="386"/>
      <c r="R22" s="386"/>
      <c r="S22" s="386"/>
      <c r="T22" s="386"/>
      <c r="U22" s="53"/>
      <c r="V22" s="53"/>
      <c r="W22" s="53"/>
      <c r="X22" s="53"/>
      <c r="Y22" s="53"/>
      <c r="Z22" s="53"/>
    </row>
    <row r="23" spans="1:26" ht="26.25" customHeight="1" thickBot="1">
      <c r="A23" s="645" t="s">
        <v>486</v>
      </c>
      <c r="B23" s="646"/>
      <c r="C23" s="636">
        <v>43586</v>
      </c>
      <c r="D23" s="637"/>
      <c r="E23" s="638"/>
      <c r="F23" s="664" t="s">
        <v>487</v>
      </c>
      <c r="G23" s="665"/>
      <c r="H23" s="665"/>
      <c r="I23" s="39"/>
      <c r="J23" s="387">
        <v>43586</v>
      </c>
      <c r="K23" s="386"/>
      <c r="L23" s="386"/>
      <c r="M23" s="386"/>
      <c r="N23" s="386"/>
      <c r="O23" s="386"/>
      <c r="P23" s="386"/>
      <c r="Q23" s="386"/>
      <c r="R23" s="386"/>
      <c r="S23" s="386"/>
      <c r="T23" s="386"/>
      <c r="U23" s="53"/>
      <c r="V23" s="53"/>
      <c r="W23" s="53"/>
      <c r="X23" s="53"/>
      <c r="Y23" s="53"/>
      <c r="Z23" s="53"/>
    </row>
    <row r="24" spans="1:26" ht="15.75">
      <c r="A24" s="1"/>
      <c r="B24" s="1"/>
      <c r="C24" s="1"/>
      <c r="D24" s="41"/>
      <c r="E24" s="41"/>
      <c r="F24" s="41"/>
      <c r="G24" s="41"/>
      <c r="H24" s="41"/>
      <c r="J24" s="386"/>
      <c r="K24" s="386"/>
      <c r="L24" s="386"/>
      <c r="M24" s="386"/>
      <c r="N24" s="386"/>
      <c r="O24" s="386"/>
      <c r="P24" s="386"/>
      <c r="Q24" s="386"/>
      <c r="R24" s="386"/>
      <c r="S24" s="386"/>
      <c r="T24" s="386"/>
      <c r="U24" s="53"/>
      <c r="V24" s="53"/>
      <c r="W24" s="53"/>
      <c r="X24" s="53"/>
      <c r="Y24" s="53"/>
      <c r="Z24" s="53"/>
    </row>
    <row r="25" spans="1:26" ht="25.5" customHeight="1" thickBot="1">
      <c r="A25" s="647" t="s">
        <v>488</v>
      </c>
      <c r="B25" s="647"/>
      <c r="C25" s="648"/>
      <c r="D25" s="648"/>
      <c r="E25" s="648"/>
      <c r="F25" s="648"/>
      <c r="G25" s="648"/>
      <c r="H25" s="648"/>
      <c r="I25" s="4"/>
      <c r="J25" s="386"/>
      <c r="L25" s="386"/>
      <c r="M25" s="386"/>
      <c r="N25" s="386"/>
      <c r="O25" s="386"/>
      <c r="P25" s="386"/>
      <c r="Q25" s="386"/>
      <c r="R25" s="386"/>
      <c r="S25" s="386"/>
      <c r="T25" s="386"/>
      <c r="U25" s="53"/>
      <c r="V25" s="53"/>
      <c r="W25" s="53"/>
      <c r="X25" s="53"/>
      <c r="Y25" s="53"/>
      <c r="Z25" s="53"/>
    </row>
    <row r="26" spans="1:26" ht="33" customHeight="1" thickBot="1">
      <c r="A26" s="634" t="s">
        <v>489</v>
      </c>
      <c r="B26" s="635"/>
      <c r="C26" s="642" t="s">
        <v>490</v>
      </c>
      <c r="D26" s="643"/>
      <c r="E26" s="643"/>
      <c r="F26" s="643"/>
      <c r="G26" s="643"/>
      <c r="H26" s="644"/>
      <c r="J26" s="386" t="s">
        <v>490</v>
      </c>
      <c r="K26" s="386" t="s">
        <v>492</v>
      </c>
      <c r="L26" s="386" t="s">
        <v>493</v>
      </c>
      <c r="M26" s="386" t="s">
        <v>491</v>
      </c>
      <c r="N26" s="386" t="s">
        <v>494</v>
      </c>
      <c r="O26" s="386" t="s">
        <v>495</v>
      </c>
      <c r="P26" s="386" t="s">
        <v>496</v>
      </c>
      <c r="Q26" s="386" t="s">
        <v>497</v>
      </c>
      <c r="R26" s="386" t="s">
        <v>498</v>
      </c>
      <c r="S26" s="386" t="s">
        <v>499</v>
      </c>
      <c r="U26" s="53"/>
      <c r="V26" s="53"/>
      <c r="W26" s="53"/>
      <c r="X26" s="53"/>
      <c r="Y26" s="53"/>
      <c r="Z26" s="53"/>
    </row>
    <row r="27" spans="1:26" ht="23.25" customHeight="1" thickBot="1">
      <c r="A27" s="634" t="s">
        <v>500</v>
      </c>
      <c r="B27" s="635"/>
      <c r="C27" s="639" t="s">
        <v>501</v>
      </c>
      <c r="D27" s="640"/>
      <c r="E27" s="640"/>
      <c r="F27" s="640"/>
      <c r="G27" s="640"/>
      <c r="H27" s="641"/>
      <c r="J27" s="386" t="s">
        <v>502</v>
      </c>
      <c r="K27" s="386"/>
      <c r="L27" s="386"/>
      <c r="M27" s="386"/>
      <c r="N27" s="386"/>
      <c r="O27" s="386"/>
      <c r="P27" s="386"/>
      <c r="Q27" s="386"/>
      <c r="R27" s="386"/>
      <c r="S27" s="386"/>
      <c r="T27" s="386"/>
      <c r="U27" s="53"/>
      <c r="V27" s="53"/>
      <c r="W27" s="53"/>
      <c r="X27" s="53"/>
      <c r="Y27" s="53"/>
      <c r="Z27" s="53"/>
    </row>
    <row r="28" spans="1:26" ht="25.5" customHeight="1" thickBot="1">
      <c r="A28" s="634" t="s">
        <v>503</v>
      </c>
      <c r="B28" s="635"/>
      <c r="C28" s="639" t="s">
        <v>504</v>
      </c>
      <c r="D28" s="640"/>
      <c r="E28" s="641"/>
      <c r="F28" s="69" t="s">
        <v>505</v>
      </c>
      <c r="G28" s="70" t="s">
        <v>506</v>
      </c>
      <c r="H28" s="68" t="s">
        <v>507</v>
      </c>
      <c r="J28" s="386" t="s">
        <v>508</v>
      </c>
      <c r="K28" s="386" t="s">
        <v>509</v>
      </c>
      <c r="L28" s="386"/>
      <c r="M28" s="386"/>
      <c r="N28" s="386"/>
      <c r="O28" s="386"/>
      <c r="P28" s="386"/>
      <c r="Q28" s="386"/>
      <c r="R28" s="386"/>
      <c r="S28" s="386"/>
      <c r="T28" s="386"/>
      <c r="U28" s="53"/>
      <c r="V28" s="53"/>
      <c r="W28" s="53"/>
      <c r="X28" s="53"/>
      <c r="Y28" s="53"/>
      <c r="Z28" s="53"/>
    </row>
    <row r="29" spans="1:26" ht="28.5" customHeight="1" thickBot="1">
      <c r="A29" s="634" t="s">
        <v>510</v>
      </c>
      <c r="B29" s="635"/>
      <c r="C29" s="713" t="s">
        <v>511</v>
      </c>
      <c r="D29" s="714"/>
      <c r="E29" s="675"/>
      <c r="F29" s="71" t="s">
        <v>512</v>
      </c>
      <c r="G29" s="383" t="s">
        <v>513</v>
      </c>
      <c r="H29" s="72" t="s">
        <v>514</v>
      </c>
      <c r="J29" s="386" t="s">
        <v>511</v>
      </c>
      <c r="K29" s="386" t="s">
        <v>515</v>
      </c>
      <c r="L29" s="386" t="s">
        <v>516</v>
      </c>
      <c r="M29" s="386" t="s">
        <v>517</v>
      </c>
      <c r="N29" s="386"/>
      <c r="O29" s="386" t="s">
        <v>518</v>
      </c>
      <c r="P29" s="386"/>
      <c r="Q29" s="389" t="s">
        <v>513</v>
      </c>
      <c r="R29" s="386"/>
      <c r="S29" s="386"/>
      <c r="T29" s="386"/>
      <c r="U29" s="53"/>
      <c r="V29" s="53"/>
      <c r="W29" s="53"/>
      <c r="X29" s="53"/>
      <c r="Y29" s="53"/>
      <c r="Z29" s="53"/>
    </row>
    <row r="30" spans="1:26" ht="23.25" customHeight="1">
      <c r="A30" s="649" t="s">
        <v>519</v>
      </c>
      <c r="B30" s="650"/>
      <c r="C30" s="655"/>
      <c r="D30" s="656"/>
      <c r="E30" s="657"/>
      <c r="F30" s="238" t="s">
        <v>505</v>
      </c>
      <c r="G30" s="234"/>
      <c r="H30" s="235" t="s">
        <v>507</v>
      </c>
      <c r="K30" s="386"/>
      <c r="L30" s="386"/>
      <c r="M30" s="386"/>
      <c r="N30" s="386"/>
      <c r="O30" s="386"/>
      <c r="P30" s="386"/>
      <c r="Q30" s="386"/>
      <c r="R30" s="386"/>
      <c r="S30" s="386"/>
      <c r="T30" s="386"/>
      <c r="U30" s="53"/>
      <c r="V30" s="53"/>
      <c r="W30" s="53"/>
      <c r="X30" s="53"/>
      <c r="Y30" s="53"/>
      <c r="Z30" s="53"/>
    </row>
    <row r="31" spans="1:26" ht="23.25" customHeight="1">
      <c r="A31" s="651"/>
      <c r="B31" s="652"/>
      <c r="C31" s="658"/>
      <c r="D31" s="659"/>
      <c r="E31" s="659"/>
      <c r="F31" s="236" t="s">
        <v>505</v>
      </c>
      <c r="G31" s="237"/>
      <c r="H31" s="239" t="s">
        <v>507</v>
      </c>
      <c r="J31" s="386"/>
      <c r="K31" s="386"/>
      <c r="L31" s="386"/>
      <c r="M31" s="386"/>
      <c r="N31" s="386"/>
      <c r="O31" s="386"/>
      <c r="P31" s="386"/>
      <c r="Q31" s="386"/>
      <c r="R31" s="386"/>
      <c r="S31" s="386"/>
      <c r="T31" s="386"/>
      <c r="U31" s="53"/>
      <c r="V31" s="53"/>
      <c r="W31" s="53"/>
      <c r="X31" s="53"/>
      <c r="Y31" s="53"/>
      <c r="Z31" s="53"/>
    </row>
    <row r="32" spans="1:26" ht="23.25" customHeight="1">
      <c r="A32" s="651"/>
      <c r="B32" s="652"/>
      <c r="C32" s="658"/>
      <c r="D32" s="659"/>
      <c r="E32" s="659"/>
      <c r="F32" s="236" t="s">
        <v>505</v>
      </c>
      <c r="G32" s="237"/>
      <c r="H32" s="239" t="s">
        <v>507</v>
      </c>
      <c r="J32" s="386"/>
      <c r="K32" s="386"/>
      <c r="L32" s="386"/>
      <c r="M32" s="386"/>
      <c r="N32" s="386"/>
      <c r="O32" s="386"/>
      <c r="P32" s="386"/>
      <c r="Q32" s="386"/>
      <c r="R32" s="386"/>
      <c r="S32" s="386"/>
      <c r="T32" s="386"/>
      <c r="U32" s="53"/>
      <c r="V32" s="53"/>
      <c r="W32" s="53"/>
      <c r="X32" s="53"/>
      <c r="Y32" s="53"/>
      <c r="Z32" s="53"/>
    </row>
    <row r="33" spans="1:26" ht="23.25" customHeight="1">
      <c r="A33" s="651"/>
      <c r="B33" s="652"/>
      <c r="C33" s="658"/>
      <c r="D33" s="659"/>
      <c r="E33" s="659"/>
      <c r="F33" s="236" t="s">
        <v>505</v>
      </c>
      <c r="G33" s="237"/>
      <c r="H33" s="239" t="s">
        <v>507</v>
      </c>
      <c r="J33" s="386"/>
      <c r="K33" s="386"/>
      <c r="L33" s="386"/>
      <c r="M33" s="386"/>
      <c r="N33" s="386"/>
      <c r="O33" s="386"/>
      <c r="P33" s="386"/>
      <c r="Q33" s="386"/>
      <c r="R33" s="386"/>
      <c r="S33" s="386"/>
      <c r="T33" s="386"/>
      <c r="U33" s="53"/>
      <c r="V33" s="53"/>
      <c r="W33" s="53"/>
      <c r="X33" s="53"/>
      <c r="Y33" s="53"/>
      <c r="Z33" s="53"/>
    </row>
    <row r="34" spans="1:26" ht="23.25" customHeight="1">
      <c r="A34" s="651"/>
      <c r="B34" s="652"/>
      <c r="C34" s="658"/>
      <c r="D34" s="659"/>
      <c r="E34" s="659"/>
      <c r="F34" s="236" t="s">
        <v>505</v>
      </c>
      <c r="G34" s="237"/>
      <c r="H34" s="239" t="s">
        <v>507</v>
      </c>
      <c r="J34" s="386"/>
      <c r="K34" s="386"/>
      <c r="L34" s="386"/>
      <c r="M34" s="386"/>
      <c r="N34" s="386"/>
      <c r="O34" s="386"/>
      <c r="P34" s="386"/>
      <c r="Q34" s="386"/>
      <c r="R34" s="386"/>
      <c r="S34" s="386"/>
      <c r="T34" s="386"/>
      <c r="U34" s="53"/>
      <c r="V34" s="53"/>
      <c r="W34" s="53"/>
      <c r="X34" s="53"/>
      <c r="Y34" s="53"/>
      <c r="Z34" s="53"/>
    </row>
    <row r="35" spans="1:26" ht="23.25" customHeight="1" thickBot="1">
      <c r="A35" s="653"/>
      <c r="B35" s="654"/>
      <c r="C35" s="660" t="s">
        <v>520</v>
      </c>
      <c r="D35" s="661"/>
      <c r="E35" s="661"/>
      <c r="F35" s="661"/>
      <c r="G35" s="661"/>
      <c r="H35" s="662"/>
      <c r="J35" s="386"/>
      <c r="K35" s="386"/>
      <c r="L35" s="386"/>
      <c r="M35" s="386"/>
      <c r="N35" s="386"/>
      <c r="O35" s="386"/>
      <c r="P35" s="386"/>
      <c r="Q35" s="386"/>
      <c r="R35" s="386"/>
      <c r="S35" s="386"/>
      <c r="T35" s="386"/>
      <c r="U35" s="53"/>
      <c r="V35" s="53"/>
      <c r="W35" s="53"/>
      <c r="X35" s="53"/>
      <c r="Y35" s="53"/>
      <c r="Z35" s="53"/>
    </row>
    <row r="36" spans="1:26" ht="37.5" customHeight="1" thickBot="1">
      <c r="A36" s="651" t="s">
        <v>521</v>
      </c>
      <c r="B36" s="652"/>
      <c r="C36" s="686"/>
      <c r="D36" s="699" t="s">
        <v>522</v>
      </c>
      <c r="E36" s="700"/>
      <c r="F36" s="696" t="s">
        <v>523</v>
      </c>
      <c r="G36" s="697"/>
      <c r="H36" s="698"/>
      <c r="J36" s="386" t="s">
        <v>522</v>
      </c>
      <c r="K36" s="386" t="s">
        <v>524</v>
      </c>
      <c r="L36" s="386" t="s">
        <v>321</v>
      </c>
      <c r="M36" s="212" t="s">
        <v>894</v>
      </c>
      <c r="N36" s="390" t="s">
        <v>238</v>
      </c>
      <c r="O36" s="386" t="s">
        <v>525</v>
      </c>
      <c r="Q36" s="386"/>
      <c r="R36" s="386"/>
      <c r="S36" s="386"/>
      <c r="T36" s="386"/>
      <c r="U36" s="53"/>
      <c r="V36" s="53"/>
      <c r="W36" s="53"/>
      <c r="X36" s="53"/>
      <c r="Y36" s="53"/>
      <c r="Z36" s="53"/>
    </row>
    <row r="37" spans="1:26" ht="33.75" customHeight="1" thickBot="1">
      <c r="A37" s="690" t="s">
        <v>526</v>
      </c>
      <c r="B37" s="691"/>
      <c r="C37" s="692" t="s">
        <v>895</v>
      </c>
      <c r="D37" s="693"/>
      <c r="E37" s="693"/>
      <c r="F37" s="694"/>
      <c r="G37" s="694"/>
      <c r="H37" s="695"/>
      <c r="J37" s="386" t="s">
        <v>896</v>
      </c>
      <c r="K37" s="386"/>
    </row>
    <row r="38" spans="1:26" ht="24" customHeight="1" thickBot="1">
      <c r="A38" s="701" t="s">
        <v>527</v>
      </c>
      <c r="B38" s="702"/>
      <c r="C38" s="702"/>
      <c r="D38" s="703"/>
      <c r="E38" s="199" t="s">
        <v>300</v>
      </c>
      <c r="F38" s="710" t="s">
        <v>528</v>
      </c>
      <c r="G38" s="711"/>
      <c r="H38" s="712"/>
      <c r="J38" s="386" t="s">
        <v>300</v>
      </c>
      <c r="K38" s="386" t="s">
        <v>529</v>
      </c>
      <c r="L38" s="212" t="s">
        <v>530</v>
      </c>
    </row>
    <row r="39" spans="1:26" ht="27.75" customHeight="1" thickBot="1">
      <c r="A39" s="687" t="s">
        <v>531</v>
      </c>
      <c r="B39" s="688"/>
      <c r="C39" s="688"/>
      <c r="D39" s="688"/>
      <c r="E39" s="689"/>
      <c r="F39" s="639" t="s">
        <v>532</v>
      </c>
      <c r="G39" s="640"/>
      <c r="H39" s="641"/>
      <c r="J39" s="386" t="s">
        <v>533</v>
      </c>
    </row>
    <row r="40" spans="1:26" ht="16.5" customHeight="1" thickBot="1">
      <c r="A40" s="684" t="s">
        <v>534</v>
      </c>
      <c r="B40" s="684"/>
      <c r="C40" s="684"/>
      <c r="D40" s="684"/>
      <c r="E40" s="685" t="s">
        <v>535</v>
      </c>
      <c r="F40" s="683" t="s">
        <v>536</v>
      </c>
      <c r="G40" s="683"/>
      <c r="H40" s="683"/>
      <c r="J40" s="386" t="s">
        <v>537</v>
      </c>
      <c r="K40" s="386" t="s">
        <v>529</v>
      </c>
      <c r="L40" s="212" t="s">
        <v>530</v>
      </c>
      <c r="M40" s="212" t="s">
        <v>536</v>
      </c>
    </row>
    <row r="41" spans="1:26" ht="16.5" customHeight="1" thickBot="1">
      <c r="A41" s="684"/>
      <c r="B41" s="684"/>
      <c r="C41" s="684"/>
      <c r="D41" s="684"/>
      <c r="E41" s="685"/>
      <c r="F41" s="683" t="s">
        <v>538</v>
      </c>
      <c r="G41" s="683"/>
      <c r="H41" s="683"/>
      <c r="J41" s="386"/>
      <c r="K41" s="386"/>
      <c r="M41" s="212" t="s">
        <v>539</v>
      </c>
    </row>
    <row r="51" spans="1:5">
      <c r="E51" s="43"/>
    </row>
    <row r="54" spans="1:5">
      <c r="A54" s="6"/>
      <c r="B54" s="6"/>
      <c r="C54" s="6"/>
    </row>
    <row r="55" spans="1:5">
      <c r="A55" s="6"/>
      <c r="B55" s="6"/>
      <c r="C55" s="6"/>
    </row>
    <row r="56" spans="1:5">
      <c r="A56" s="6"/>
      <c r="B56" s="6"/>
      <c r="C56" s="6"/>
    </row>
    <row r="57" spans="1:5">
      <c r="A57" s="6"/>
      <c r="B57" s="6"/>
      <c r="C57" s="6"/>
    </row>
  </sheetData>
  <sheetProtection algorithmName="SHA-512" hashValue="ioSIv+QZm04yuhlrLt9o6W6ybtfdAGG3UQ4/IjyicGca3mqlIFWparyzBKzmUlY6OaArBJgjMCjH0KR2Zlcizg==" saltValue="3ffLSgD6q4YK74e+AJ4JFQ==" spinCount="100000" sheet="1" selectLockedCells="1"/>
  <dataConsolidate/>
  <mergeCells count="65">
    <mergeCell ref="A1:F1"/>
    <mergeCell ref="F38:H38"/>
    <mergeCell ref="C11:H11"/>
    <mergeCell ref="G13:H13"/>
    <mergeCell ref="C13:D13"/>
    <mergeCell ref="C15:E15"/>
    <mergeCell ref="C29:E29"/>
    <mergeCell ref="C5:E5"/>
    <mergeCell ref="A5:B5"/>
    <mergeCell ref="A8:B8"/>
    <mergeCell ref="C19:H19"/>
    <mergeCell ref="C20:H20"/>
    <mergeCell ref="A12:B13"/>
    <mergeCell ref="A15:B15"/>
    <mergeCell ref="A16:B16"/>
    <mergeCell ref="A19:B19"/>
    <mergeCell ref="F41:H41"/>
    <mergeCell ref="F40:H40"/>
    <mergeCell ref="A40:D41"/>
    <mergeCell ref="E40:E41"/>
    <mergeCell ref="A9:B9"/>
    <mergeCell ref="F39:H39"/>
    <mergeCell ref="A36:C36"/>
    <mergeCell ref="A39:E39"/>
    <mergeCell ref="A37:B37"/>
    <mergeCell ref="C37:H37"/>
    <mergeCell ref="F36:H36"/>
    <mergeCell ref="D36:E36"/>
    <mergeCell ref="A38:D38"/>
    <mergeCell ref="A20:B20"/>
    <mergeCell ref="G12:H12"/>
    <mergeCell ref="E10:H10"/>
    <mergeCell ref="A2:H2"/>
    <mergeCell ref="F23:H23"/>
    <mergeCell ref="A6:A7"/>
    <mergeCell ref="A10:A11"/>
    <mergeCell ref="E14:H14"/>
    <mergeCell ref="G15:H15"/>
    <mergeCell ref="G16:H16"/>
    <mergeCell ref="C4:F4"/>
    <mergeCell ref="C9:E9"/>
    <mergeCell ref="C8:E8"/>
    <mergeCell ref="C12:D12"/>
    <mergeCell ref="C6:H6"/>
    <mergeCell ref="C7:H7"/>
    <mergeCell ref="C16:E16"/>
    <mergeCell ref="G5:H5"/>
    <mergeCell ref="A18:H18"/>
    <mergeCell ref="A30:B35"/>
    <mergeCell ref="C30:E30"/>
    <mergeCell ref="C31:E31"/>
    <mergeCell ref="C32:E32"/>
    <mergeCell ref="C33:E33"/>
    <mergeCell ref="C34:E34"/>
    <mergeCell ref="C35:H35"/>
    <mergeCell ref="A29:B29"/>
    <mergeCell ref="A28:B28"/>
    <mergeCell ref="C23:E23"/>
    <mergeCell ref="C27:H27"/>
    <mergeCell ref="C28:E28"/>
    <mergeCell ref="C26:H26"/>
    <mergeCell ref="A23:B23"/>
    <mergeCell ref="A26:B26"/>
    <mergeCell ref="A27:B27"/>
    <mergeCell ref="A25:H25"/>
  </mergeCells>
  <phoneticPr fontId="2"/>
  <conditionalFormatting sqref="F23:G23">
    <cfRule type="expression" dxfId="362" priority="131">
      <formula>$C$23&gt;=$J$23</formula>
    </cfRule>
  </conditionalFormatting>
  <conditionalFormatting sqref="H8:I8">
    <cfRule type="expression" dxfId="361" priority="125">
      <formula>G8&lt;&gt;0</formula>
    </cfRule>
    <cfRule type="expression" dxfId="360" priority="126">
      <formula>"B25=&gt;today()"</formula>
    </cfRule>
  </conditionalFormatting>
  <conditionalFormatting sqref="A19:A20">
    <cfRule type="expression" dxfId="359" priority="191">
      <formula>$J$19=+$C$4</formula>
    </cfRule>
  </conditionalFormatting>
  <conditionalFormatting sqref="A18:B18">
    <cfRule type="expression" dxfId="358" priority="112">
      <formula>$J$18=$C$4</formula>
    </cfRule>
  </conditionalFormatting>
  <conditionalFormatting sqref="C8:E8">
    <cfRule type="cellIs" dxfId="357" priority="35" operator="equal">
      <formula>""</formula>
    </cfRule>
    <cfRule type="cellIs" dxfId="356" priority="105" operator="equal">
      <formula>$J$8</formula>
    </cfRule>
  </conditionalFormatting>
  <conditionalFormatting sqref="C9:E9">
    <cfRule type="cellIs" dxfId="355" priority="34" operator="equal">
      <formula>""</formula>
    </cfRule>
    <cfRule type="cellIs" dxfId="354" priority="104" operator="equal">
      <formula>$J$9</formula>
    </cfRule>
  </conditionalFormatting>
  <conditionalFormatting sqref="C29:E29">
    <cfRule type="cellIs" dxfId="353" priority="97" operator="equal">
      <formula>$J$29</formula>
    </cfRule>
  </conditionalFormatting>
  <conditionalFormatting sqref="C27:H27">
    <cfRule type="cellIs" dxfId="352" priority="26" operator="equal">
      <formula>$J$27</formula>
    </cfRule>
    <cfRule type="cellIs" dxfId="351" priority="99" operator="equal">
      <formula>""</formula>
    </cfRule>
  </conditionalFormatting>
  <conditionalFormatting sqref="C28:E28">
    <cfRule type="cellIs" dxfId="350" priority="25" operator="equal">
      <formula>$J$28</formula>
    </cfRule>
  </conditionalFormatting>
  <conditionalFormatting sqref="G28">
    <cfRule type="cellIs" dxfId="349" priority="24" operator="equal">
      <formula>""</formula>
    </cfRule>
    <cfRule type="cellIs" dxfId="348" priority="96" operator="equal">
      <formula>$K$28</formula>
    </cfRule>
  </conditionalFormatting>
  <conditionalFormatting sqref="E12">
    <cfRule type="cellIs" dxfId="347" priority="93" operator="equal">
      <formula>$J$12</formula>
    </cfRule>
  </conditionalFormatting>
  <conditionalFormatting sqref="E13">
    <cfRule type="cellIs" dxfId="346" priority="92" operator="equal">
      <formula>$J$13</formula>
    </cfRule>
  </conditionalFormatting>
  <conditionalFormatting sqref="G12:H12">
    <cfRule type="cellIs" dxfId="345" priority="30" operator="equal">
      <formula>""</formula>
    </cfRule>
    <cfRule type="cellIs" dxfId="344" priority="91" operator="equal">
      <formula>$K$12</formula>
    </cfRule>
  </conditionalFormatting>
  <conditionalFormatting sqref="G13:H13">
    <cfRule type="cellIs" dxfId="343" priority="90" operator="equal">
      <formula>$K$13</formula>
    </cfRule>
  </conditionalFormatting>
  <conditionalFormatting sqref="C15:E15">
    <cfRule type="cellIs" dxfId="342" priority="89" operator="equal">
      <formula>$J$15</formula>
    </cfRule>
  </conditionalFormatting>
  <conditionalFormatting sqref="C16:E16">
    <cfRule type="cellIs" dxfId="341" priority="28" operator="equal">
      <formula>""</formula>
    </cfRule>
    <cfRule type="cellIs" dxfId="340" priority="88" operator="equal">
      <formula>$J$16</formula>
    </cfRule>
  </conditionalFormatting>
  <conditionalFormatting sqref="G15:H15">
    <cfRule type="cellIs" dxfId="339" priority="87" operator="equal">
      <formula>$K$15</formula>
    </cfRule>
  </conditionalFormatting>
  <conditionalFormatting sqref="G16:H16">
    <cfRule type="cellIs" dxfId="338" priority="86" operator="equal">
      <formula>$K$16</formula>
    </cfRule>
  </conditionalFormatting>
  <conditionalFormatting sqref="C23:E23">
    <cfRule type="cellIs" dxfId="337" priority="85" operator="equal">
      <formula>$J$23</formula>
    </cfRule>
  </conditionalFormatting>
  <conditionalFormatting sqref="D36">
    <cfRule type="expression" dxfId="336" priority="81">
      <formula>$D$36=$J$36</formula>
    </cfRule>
  </conditionalFormatting>
  <conditionalFormatting sqref="C6:H6">
    <cfRule type="expression" dxfId="335" priority="78">
      <formula>$C$6=$J$6</formula>
    </cfRule>
  </conditionalFormatting>
  <conditionalFormatting sqref="C7:H7">
    <cfRule type="expression" dxfId="334" priority="77">
      <formula>$C$7=$J$7</formula>
    </cfRule>
  </conditionalFormatting>
  <conditionalFormatting sqref="E10:H10">
    <cfRule type="cellIs" dxfId="333" priority="330" operator="equal">
      <formula>$K$10</formula>
    </cfRule>
  </conditionalFormatting>
  <conditionalFormatting sqref="C11:H11">
    <cfRule type="cellIs" dxfId="332" priority="32" operator="equal">
      <formula>""</formula>
    </cfRule>
    <cfRule type="expression" dxfId="331" priority="76">
      <formula>$C$11=$J$11</formula>
    </cfRule>
  </conditionalFormatting>
  <conditionalFormatting sqref="D10">
    <cfRule type="expression" dxfId="330" priority="75">
      <formula>$D$10=$J$10</formula>
    </cfRule>
  </conditionalFormatting>
  <conditionalFormatting sqref="D14">
    <cfRule type="cellIs" dxfId="329" priority="72" operator="equal">
      <formula>$M$14</formula>
    </cfRule>
  </conditionalFormatting>
  <conditionalFormatting sqref="E14:H14">
    <cfRule type="cellIs" dxfId="328" priority="342" operator="equal">
      <formula>$N$14</formula>
    </cfRule>
  </conditionalFormatting>
  <conditionalFormatting sqref="B14">
    <cfRule type="expression" dxfId="327" priority="1">
      <formula>$B$14=$J$14</formula>
    </cfRule>
    <cfRule type="expression" dxfId="326" priority="73">
      <formula>$B$14=$J$14</formula>
    </cfRule>
  </conditionalFormatting>
  <conditionalFormatting sqref="C14:H14">
    <cfRule type="expression" dxfId="325" priority="29" stopIfTrue="1">
      <formula>$B$14=$K$14</formula>
    </cfRule>
  </conditionalFormatting>
  <conditionalFormatting sqref="C4:F4">
    <cfRule type="expression" dxfId="324" priority="71">
      <formula>$C$4=$J$4</formula>
    </cfRule>
  </conditionalFormatting>
  <conditionalFormatting sqref="C5:E5">
    <cfRule type="cellIs" dxfId="323" priority="68" operator="equal">
      <formula>$J$5</formula>
    </cfRule>
  </conditionalFormatting>
  <conditionalFormatting sqref="F36:H36">
    <cfRule type="expression" dxfId="322" priority="2">
      <formula>$D$36=$M$36</formula>
    </cfRule>
    <cfRule type="expression" dxfId="321" priority="2529" stopIfTrue="1">
      <formula>OR($D$36=$N$36,$D$36=#REF!)</formula>
    </cfRule>
    <cfRule type="expression" dxfId="320" priority="2530">
      <formula>$F$36=$O$36</formula>
    </cfRule>
  </conditionalFormatting>
  <conditionalFormatting sqref="F39:H39">
    <cfRule type="expression" dxfId="319" priority="60">
      <formula>$F$39=$J$39</formula>
    </cfRule>
  </conditionalFormatting>
  <conditionalFormatting sqref="F38">
    <cfRule type="expression" dxfId="318" priority="57">
      <formula>$E$38="なし"</formula>
    </cfRule>
  </conditionalFormatting>
  <conditionalFormatting sqref="C19:H20">
    <cfRule type="expression" dxfId="317" priority="27">
      <formula>$C$4=$K$4</formula>
    </cfRule>
    <cfRule type="cellIs" dxfId="316" priority="51" operator="equal">
      <formula>""</formula>
    </cfRule>
  </conditionalFormatting>
  <conditionalFormatting sqref="A38:H38">
    <cfRule type="expression" dxfId="315" priority="2673">
      <formula>$C$26=#REF!</formula>
    </cfRule>
  </conditionalFormatting>
  <conditionalFormatting sqref="F29:H29">
    <cfRule type="expression" dxfId="314" priority="49">
      <formula>$C$29=$M$29</formula>
    </cfRule>
  </conditionalFormatting>
  <conditionalFormatting sqref="C19:H19">
    <cfRule type="cellIs" dxfId="313" priority="40" operator="equal">
      <formula>$L$19</formula>
    </cfRule>
  </conditionalFormatting>
  <conditionalFormatting sqref="C20:H20">
    <cfRule type="cellIs" dxfId="312" priority="39" operator="equal">
      <formula>$L$20</formula>
    </cfRule>
  </conditionalFormatting>
  <conditionalFormatting sqref="C37:H37">
    <cfRule type="cellIs" dxfId="311" priority="37" operator="equal">
      <formula>""</formula>
    </cfRule>
    <cfRule type="cellIs" dxfId="310" priority="38" operator="equal">
      <formula>$J$37</formula>
    </cfRule>
  </conditionalFormatting>
  <conditionalFormatting sqref="C6:H7">
    <cfRule type="cellIs" dxfId="309" priority="36" operator="equal">
      <formula>""</formula>
    </cfRule>
  </conditionalFormatting>
  <conditionalFormatting sqref="D10:H10">
    <cfRule type="cellIs" dxfId="308" priority="33" operator="equal">
      <formula>""</formula>
    </cfRule>
  </conditionalFormatting>
  <conditionalFormatting sqref="E12:E13">
    <cfRule type="cellIs" dxfId="307" priority="31" operator="equal">
      <formula>""</formula>
    </cfRule>
  </conditionalFormatting>
  <conditionalFormatting sqref="D14:H14">
    <cfRule type="cellIs" dxfId="306" priority="377" operator="equal">
      <formula>""</formula>
    </cfRule>
  </conditionalFormatting>
  <conditionalFormatting sqref="C28:E29">
    <cfRule type="cellIs" dxfId="305" priority="103" operator="equal">
      <formula>""</formula>
    </cfRule>
  </conditionalFormatting>
  <conditionalFormatting sqref="G29">
    <cfRule type="expression" dxfId="304" priority="4">
      <formula>AND($C$29=$L$29,$G$29="")</formula>
    </cfRule>
    <cfRule type="expression" dxfId="303" priority="5">
      <formula>AND($C$29=$K$29,$G$29="")</formula>
    </cfRule>
    <cfRule type="expression" dxfId="302" priority="22">
      <formula>AND($C$29=$L$29,$G$29=$Q$29)</formula>
    </cfRule>
    <cfRule type="expression" dxfId="301" priority="23">
      <formula>AND($C$29=$K$29,$G$29=$Q$29)</formula>
    </cfRule>
  </conditionalFormatting>
  <conditionalFormatting sqref="G8">
    <cfRule type="expression" dxfId="300" priority="21">
      <formula>OR(G8=$K$8,G8="")</formula>
    </cfRule>
  </conditionalFormatting>
  <conditionalFormatting sqref="C26:H26">
    <cfRule type="expression" dxfId="299" priority="20">
      <formula>OR(C26=$J$26,C26="")</formula>
    </cfRule>
  </conditionalFormatting>
  <conditionalFormatting sqref="E40">
    <cfRule type="cellIs" dxfId="298" priority="16" operator="equal">
      <formula>$J$40</formula>
    </cfRule>
  </conditionalFormatting>
  <conditionalFormatting sqref="F41">
    <cfRule type="expression" dxfId="297" priority="9">
      <formula>$E$40=$J$40</formula>
    </cfRule>
    <cfRule type="expression" dxfId="296" priority="10">
      <formula>$E$40=$L$40</formula>
    </cfRule>
    <cfRule type="expression" dxfId="295" priority="12">
      <formula>$F$41=$M$41</formula>
    </cfRule>
  </conditionalFormatting>
  <conditionalFormatting sqref="F40:H40">
    <cfRule type="expression" dxfId="294" priority="6">
      <formula>$E$40=$J$40</formula>
    </cfRule>
    <cfRule type="expression" dxfId="293" priority="7">
      <formula>$E$40=$L$40</formula>
    </cfRule>
    <cfRule type="expression" dxfId="292" priority="8">
      <formula>$F$40=$M$40</formula>
    </cfRule>
  </conditionalFormatting>
  <dataValidations xWindow="400" yWindow="906" count="18">
    <dataValidation type="date" operator="greaterThanOrEqual" allowBlank="1" showErrorMessage="1" promptTitle="申請書類一式　発送予定日を記入してください。" prompt="入力例_x000a_平成2013年12月31日_x000a_H25/12/31_x000a_2013/12/31 _x000a_12/31　_x000a__x000a_表示は、自動的に元号表示となります。未定の場合は、日付を消去してください。" sqref="C23:E23" xr:uid="{00000000-0002-0000-0600-000000000000}">
      <formula1>J23</formula1>
    </dataValidation>
    <dataValidation allowBlank="1" showInputMessage="1" showErrorMessage="1" promptTitle="和文　製造販売業者名" prompt="業許可通りにご記入ください。" sqref="C6" xr:uid="{00000000-0002-0000-0600-000001000000}"/>
    <dataValidation type="date" operator="greaterThanOrEqual" allowBlank="1" showInputMessage="1" showErrorMessage="1" promptTitle="有効期限を入力してください。" prompt="※申請中の場合は、「申請中」と入力してください。_x000a_入力例_x000a_平成2013年12月31日_x000a_H25/12/31_x000a_2013/12/31 _x000a_12/31　_x000a__x000a_表示は、自動的に元号表示となります。申請中の場合は、日付を消去してください。" sqref="G8" xr:uid="{00000000-0002-0000-0600-000002000000}">
      <formula1>2012/4/1</formula1>
    </dataValidation>
    <dataValidation allowBlank="1" showInputMessage="1" showErrorMessage="1" promptTitle="和文　製造販売業者　住所" prompt="業許可通りにご記入ください。" sqref="E10:H10" xr:uid="{00000000-0002-0000-0600-000003000000}"/>
    <dataValidation type="list" allowBlank="1" showInputMessage="1" showErrorMessage="1" promptTitle="製造販売業許可区分" prompt="医療機器 第一種/第二種、体外診断用医薬品　の選択をしてください。" sqref="C9:E9" xr:uid="{00000000-0002-0000-0600-000004000000}">
      <formula1>$J$9:$M$9</formula1>
    </dataValidation>
    <dataValidation type="list" allowBlank="1" showInputMessage="1" showErrorMessage="1" promptTitle="告示選択、別表番号　記入" prompt="認証基準告示112号または、121号を選択してください。_x000a_告示112の場合別表番号もご記入ください。" sqref="C29:E29" xr:uid="{00000000-0002-0000-0600-000005000000}">
      <formula1>$J$29:$M$29</formula1>
    </dataValidation>
    <dataValidation type="date" operator="greaterThanOrEqual" allowBlank="1" showInputMessage="1" showErrorMessage="1" errorTitle="入力が誤っています。" promptTitle="2013/12/31 の形式で入力してください。" sqref="I5" xr:uid="{00000000-0002-0000-0600-000006000000}">
      <formula1>TODAY()</formula1>
    </dataValidation>
    <dataValidation type="list" allowBlank="1" showInputMessage="1" showErrorMessage="1" promptTitle="業種入力をお願いします。" sqref="C4" xr:uid="{00000000-0002-0000-0600-000007000000}">
      <formula1>$J$4:$L$4</formula1>
    </dataValidation>
    <dataValidation operator="greaterThanOrEqual" allowBlank="1" showInputMessage="1" showErrorMessage="1" errorTitle="入力が誤っています。" sqref="F5" xr:uid="{00000000-0002-0000-0600-000008000000}"/>
    <dataValidation type="list" allowBlank="1" showInputMessage="1" showErrorMessage="1" promptTitle="担当者住所" prompt="製造販売業者住所と異なる場合は、別住所を選択し右記住所を記入してください。_x000a_" sqref="B14" xr:uid="{00000000-0002-0000-0600-000009000000}">
      <formula1>$J$14:$L$14</formula1>
    </dataValidation>
    <dataValidation type="list" allowBlank="1" showInputMessage="1" showErrorMessage="1" sqref="E38" xr:uid="{00000000-0002-0000-0600-00000B000000}">
      <formula1>$J$38:$L$38</formula1>
    </dataValidation>
    <dataValidation type="date" operator="greaterThanOrEqual" allowBlank="1" showErrorMessage="1" promptTitle="申請書類一式　発送予定日を記入してください。" prompt="入力例_x000a_平成25年12月31日_x000a_H25/12/31_x000a_2013/12/31 _x000a_12/31　_x000a__x000a_表示は、自動的に元号表示となります。未定の場合は、日付を消去してください。" sqref="C5:E5" xr:uid="{00000000-0002-0000-0600-00000D000000}">
      <formula1>J5</formula1>
    </dataValidation>
    <dataValidation allowBlank="1" showInputMessage="1" showErrorMessage="1" promptTitle="英文　製造販売業者名" prompt="製造販売業者名を英文でご記入ください。" sqref="C7:H7" xr:uid="{00000000-0002-0000-0600-00000E000000}"/>
    <dataValidation allowBlank="1" showInputMessage="1" showErrorMessage="1" promptTitle="和文　製造販売業者　住所" prompt="製造販売業者住所を英文でご記入ください。" sqref="C11:H11" xr:uid="{00000000-0002-0000-0600-00000F000000}"/>
    <dataValidation type="list" allowBlank="1" showInputMessage="1" showErrorMessage="1" prompt="＜分かる範囲でのご記入をお願いいたします＞当品目の申請及び品質マネジメントシステムを支援するコンサルタントご利用の有無並びに、コンサルタント会社を利用している場合は、会社名及び担当者名をご記入ください。（設計段階等で利用している場合も含む）_x000a_" sqref="E40:E41" xr:uid="{00000000-0002-0000-0600-000010000000}">
      <formula1>$J$40:$L$40</formula1>
    </dataValidation>
    <dataValidation allowBlank="1" showInputMessage="1" showErrorMessage="1" promptTitle="改訂の際にご記入ください。" prompt="入力例_x000a_2023/12/31_x000a_※表示は、自動的に元号表示となります。" sqref="G5:H5" xr:uid="{F675E827-1FF2-4C9A-BBFA-72829AEDC5D0}"/>
    <dataValidation type="list" allowBlank="1" showInputMessage="1" showErrorMessage="1" sqref="C26:H26" xr:uid="{00000000-0002-0000-0600-00000C000000}">
      <formula1>$J$26:$S$26</formula1>
    </dataValidation>
    <dataValidation type="list" allowBlank="1" showInputMessage="1" showErrorMessage="1" sqref="D36:E36" xr:uid="{00000000-0002-0000-0600-00000A000000}">
      <formula1>$J$36:$N$36</formula1>
    </dataValidation>
  </dataValidations>
  <pageMargins left="0.51181102362204722" right="0.51181102362204722" top="0.35433070866141736" bottom="0.43307086614173229" header="0.19685039370078741" footer="0.19685039370078741"/>
  <pageSetup paperSize="9" scale="70" orientation="portrait" r:id="rId1"/>
  <headerFooter alignWithMargins="0">
    <oddFooter>&amp;L&amp;"Tahoma,標準"&amp;9JMDF8701J Rev.1&amp;R&amp;"Meiryo UI,標準"&amp;9お客様情報</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MS Medical Devices Document" ma:contentTypeID="0x010100867DFEB51DD5B54CB308B1361AC7C54A008EC624DB173D63478065E336B8ECE326" ma:contentTypeVersion="14" ma:contentTypeDescription="" ma:contentTypeScope="" ma:versionID="b7d0b6749c8e3eed85ef63458adc0c83">
  <xsd:schema xmlns:xsd="http://www.w3.org/2001/XMLSchema" xmlns:xs="http://www.w3.org/2001/XMLSchema" xmlns:p="http://schemas.microsoft.com/office/2006/metadata/properties" xmlns:ns1="b78498c0-b46d-489d-87c9-7d50f27fb22b" xmlns:ns3="10ac2b1f-62ff-45ab-a34a-7b7fefdc2706" xmlns:ns4="http://schemas.microsoft.com/sharepoint/v3/fields" xmlns:ns5="dbda6056-3460-42f2-a348-1eb4945ef8dd" targetNamespace="http://schemas.microsoft.com/office/2006/metadata/properties" ma:root="true" ma:fieldsID="532e0d5950b0fdb42454c58f3281e0ad" ns1:_="" ns3:_="" ns4:_="" ns5:_="">
    <xsd:import namespace="b78498c0-b46d-489d-87c9-7d50f27fb22b"/>
    <xsd:import namespace="10ac2b1f-62ff-45ab-a34a-7b7fefdc2706"/>
    <xsd:import namespace="http://schemas.microsoft.com/sharepoint/v3/fields"/>
    <xsd:import namespace="dbda6056-3460-42f2-a348-1eb4945ef8dd"/>
    <xsd:element name="properties">
      <xsd:complexType>
        <xsd:sequence>
          <xsd:element name="documentManagement">
            <xsd:complexType>
              <xsd:all>
                <xsd:element ref="ns1:BS_DocType" minOccurs="0"/>
                <xsd:element ref="ns1:BS_DocCategory" minOccurs="0"/>
                <xsd:element ref="ns1:BS_DocID"/>
                <xsd:element ref="ns1:BS_ExternalResource" minOccurs="0"/>
                <xsd:element ref="ns1:BS_DocAbstract" minOccurs="0"/>
                <xsd:element ref="ns3:TaxCatchAll" minOccurs="0"/>
                <xsd:element ref="ns3:TaxCatchAllLabel" minOccurs="0"/>
                <xsd:element ref="ns1:BS_DocReviewDate"/>
                <xsd:element ref="ns1:BS_DocController"/>
                <xsd:element ref="ns1:BS_DocTechOwner" minOccurs="0"/>
                <xsd:element ref="ns1:BS_DocApprover" minOccurs="0"/>
                <xsd:element ref="ns1:BS_TargetAudience" minOccurs="0"/>
                <xsd:element ref="ns1:BS_DisplayOnRollup" minOccurs="0"/>
                <xsd:element ref="ns4:BS_Comments" minOccurs="0"/>
                <xsd:element ref="ns3:TaxKeywordTaxHTField" minOccurs="0"/>
                <xsd:element ref="ns1:BS_DocApprovers"/>
                <xsd:element ref="ns5:BS_RelatedDocuments" minOccurs="0"/>
                <xsd:element ref="ns1:BS_RelevantLocationsOrderInSearch" minOccurs="0"/>
                <xsd:element ref="ns1:BS_ProperRegion" minOccurs="0"/>
                <xsd:element ref="ns1:jd3b2dd1f44443a699cf1fcc659d427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8498c0-b46d-489d-87c9-7d50f27fb22b" elementFormDefault="qualified">
    <xsd:import namespace="http://schemas.microsoft.com/office/2006/documentManagement/types"/>
    <xsd:import namespace="http://schemas.microsoft.com/office/infopath/2007/PartnerControls"/>
    <xsd:element name="BS_DocType" ma:index="0" nillable="true" ma:displayName="Document Type" ma:internalName="BS_DocType" ma:readOnly="false">
      <xsd:simpleType>
        <xsd:restriction base="dms:Choice">
          <xsd:enumeration value="Policy Manual"/>
          <xsd:enumeration value="Procedure"/>
          <xsd:enumeration value="Form"/>
          <xsd:enumeration value="Process Map"/>
          <xsd:enumeration value="Guidance Note"/>
          <xsd:enumeration value="Work Instruction"/>
        </xsd:restriction>
      </xsd:simpleType>
    </xsd:element>
    <xsd:element name="BS_DocCategory" ma:index="1" nillable="true" ma:displayName="Document Category" ma:internalName="BS_DocCategory" ma:readOnly="false">
      <xsd:simpleType>
        <xsd:restriction base="dms:Choice">
          <xsd:enumeration value="Delivery Processes"/>
          <xsd:enumeration value="Equipment &amp; Calibration"/>
          <xsd:enumeration value="Compliance"/>
          <xsd:enumeration value="Marketing"/>
          <xsd:enumeration value="New Product Development"/>
          <xsd:enumeration value="People Development, Competency &amp; Skills"/>
          <xsd:enumeration value="Governance"/>
          <xsd:enumeration value="Sales Processes"/>
          <xsd:enumeration value="Training Business"/>
          <xsd:enumeration value="Support"/>
          <xsd:enumeration value="Health, Safety &amp; Environment"/>
        </xsd:restriction>
      </xsd:simpleType>
    </xsd:element>
    <xsd:element name="BS_DocID" ma:index="3" ma:displayName="Document ID" ma:default="Unknown ID" ma:indexed="true" ma:internalName="BS_DocID" ma:readOnly="false">
      <xsd:simpleType>
        <xsd:restriction base="dms:Text">
          <xsd:maxLength value="255"/>
        </xsd:restriction>
      </xsd:simpleType>
    </xsd:element>
    <xsd:element name="BS_ExternalResource" ma:index="4" nillable="true" ma:displayName="External Resource" ma:description="Select to make available to ERs" ma:internalName="BS_ExternalResource" ma:readOnly="false">
      <xsd:simpleType>
        <xsd:restriction base="dms:Boolean"/>
      </xsd:simpleType>
    </xsd:element>
    <xsd:element name="BS_DocAbstract" ma:index="5" nillable="true" ma:displayName="Document Abstract" ma:description="This field can have no more than 255 characters" ma:internalName="BS_DocAbstract" ma:readOnly="false">
      <xsd:simpleType>
        <xsd:restriction base="dms:Note">
          <xsd:maxLength value="255"/>
        </xsd:restriction>
      </xsd:simpleType>
    </xsd:element>
    <xsd:element name="BS_DocReviewDate" ma:index="10" ma:displayName="Review Date" ma:default="2017-12-01T00:00:00Z" ma:format="DateTime" ma:internalName="BS_DocReviewDate" ma:readOnly="false">
      <xsd:simpleType>
        <xsd:restriction base="dms:DateTime"/>
      </xsd:simpleType>
    </xsd:element>
    <xsd:element name="BS_DocController" ma:index="11" ma:displayName="Document Controller" ma:list="UserInfo" ma:internalName="BS_DocController"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S_DocTechOwner" ma:index="12" nillable="true" ma:displayName="Technical Owner" ma:list="UserInfo" ma:internalName="BS_DocTech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S_DocApprover" ma:index="13" nillable="true" ma:displayName="Document Approver" ma:list="UserInfo" ma:internalName="BS_DocApprov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S_TargetAudience" ma:index="14" nillable="true" ma:displayName="Target Audience" ma:list="UserInfo" ma:internalName="BS_TargetAudience"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S_DisplayOnRollup" ma:index="15" nillable="true" ma:displayName="Display On Rollup" ma:description="Select to display on latest changes rollup on home page" ma:internalName="BS_DisplayOnRollup" ma:readOnly="false">
      <xsd:simpleType>
        <xsd:restriction base="dms:Boolean"/>
      </xsd:simpleType>
    </xsd:element>
    <xsd:element name="BS_DocApprovers" ma:index="25" ma:displayName="Approvers" ma:list="UserInfo" ma:internalName="BS_DocApprovers"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S_RelevantLocationsOrderInSearch" ma:index="27" nillable="true" ma:displayName="Relevant Locations Order" ma:internalName="BS_RelevantLocationsOrderInSearch" ma:readOnly="false">
      <xsd:simpleType>
        <xsd:restriction base="dms:Number"/>
      </xsd:simpleType>
    </xsd:element>
    <xsd:element name="BS_ProperRegion" ma:index="28" nillable="true" ma:displayName="Proper Region" ma:internalName="BS_ProperRegion" ma:readOnly="false">
      <xsd:simpleType>
        <xsd:restriction base="dms:Text"/>
      </xsd:simpleType>
    </xsd:element>
    <xsd:element name="jd3b2dd1f44443a699cf1fcc659d4278" ma:index="29" nillable="true" ma:taxonomy="true" ma:internalName="jd3b2dd1f44443a699cf1fcc659d4278" ma:taxonomyFieldName="BS_RelevantLocations" ma:displayName="Relevant Locations" ma:readOnly="false" ma:default="" ma:fieldId="{3d3b2dd1-f444-43a6-99cf-1fcc659d4278}" ma:taxonomyMulti="true" ma:sspId="0681932f-65af-4828-885f-751e7f09000a" ma:termSetId="ae7f744a-2ade-45a1-a902-299605901f9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0ac2b1f-62ff-45ab-a34a-7b7fefdc2706" elementFormDefault="qualified">
    <xsd:import namespace="http://schemas.microsoft.com/office/2006/documentManagement/types"/>
    <xsd:import namespace="http://schemas.microsoft.com/office/infopath/2007/PartnerControls"/>
    <xsd:element name="TaxCatchAll" ma:index="7" nillable="true" ma:displayName="Taxonomy Catch All Column" ma:description="" ma:hidden="true" ma:list="{21ed7c3e-a7aa-4142-be86-973f2e5ef583}" ma:internalName="TaxCatchAll" ma:showField="CatchAllData" ma:web="b78498c0-b46d-489d-87c9-7d50f27fb22b">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description="" ma:hidden="true" ma:list="{21ed7c3e-a7aa-4142-be86-973f2e5ef583}" ma:internalName="TaxCatchAllLabel" ma:readOnly="true" ma:showField="CatchAllDataLabel" ma:web="b78498c0-b46d-489d-87c9-7d50f27fb22b">
      <xsd:complexType>
        <xsd:complexContent>
          <xsd:extension base="dms:MultiChoiceLookup">
            <xsd:sequence>
              <xsd:element name="Value" type="dms:Lookup" maxOccurs="unbounded" minOccurs="0" nillable="true"/>
            </xsd:sequence>
          </xsd:extension>
        </xsd:complexContent>
      </xsd:complexType>
    </xsd:element>
    <xsd:element name="TaxKeywordTaxHTField" ma:index="24" nillable="true" ma:taxonomy="true" ma:internalName="TaxKeywordTaxHTField" ma:taxonomyFieldName="TaxKeyword" ma:displayName="Enterprise Keywords" ma:readOnly="false" ma:fieldId="{23f27201-bee3-471e-b2e7-b64fd8b7ca38}" ma:taxonomyMulti="true" ma:sspId="0681932f-65af-4828-885f-751e7f09000a"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S_Comments" ma:index="16" nillable="true" ma:displayName="Comments" ma:description="This field can have no more than 255 characters" ma:internalName="BS_Comme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da6056-3460-42f2-a348-1eb4945ef8dd" elementFormDefault="qualified">
    <xsd:import namespace="http://schemas.microsoft.com/office/2006/documentManagement/types"/>
    <xsd:import namespace="http://schemas.microsoft.com/office/infopath/2007/PartnerControls"/>
    <xsd:element name="BS_RelatedDocuments" ma:index="26" nillable="true" ma:displayName="Related Documents" ma:list="{dbda6056-3460-42f2-a348-1eb4945ef8dd}" ma:internalName="BS_RelatedDocuments" ma:readOnly="false" ma:showField="BS_DocID" ma:web="b78498c0-b46d-489d-87c9-7d50f27fb2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S_DocCategory xmlns="b78498c0-b46d-489d-87c9-7d50f27fb22b">Sales Processes</BS_DocCategory>
    <jd3b2dd1f44443a699cf1fcc659d4278 xmlns="b78498c0-b46d-489d-87c9-7d50f27fb22b">
      <Terms xmlns="http://schemas.microsoft.com/office/infopath/2007/PartnerControls">
        <TermInfo xmlns="http://schemas.microsoft.com/office/infopath/2007/PartnerControls">
          <TermName xmlns="http://schemas.microsoft.com/office/infopath/2007/PartnerControls">Global</TermName>
          <TermId xmlns="http://schemas.microsoft.com/office/infopath/2007/PartnerControls">78edfd7a-1ab1-4d64-a46d-feea40b588c6</TermId>
        </TermInfo>
        <TermInfo xmlns="http://schemas.microsoft.com/office/infopath/2007/PartnerControls">
          <TermName xmlns="http://schemas.microsoft.com/office/infopath/2007/PartnerControls">Japan</TermName>
          <TermId xmlns="http://schemas.microsoft.com/office/infopath/2007/PartnerControls">b02f4b7c-2c69-40a9-8e83-4a7efd73826f</TermId>
        </TermInfo>
      </Terms>
    </jd3b2dd1f44443a699cf1fcc659d4278>
    <BS_DocController xmlns="b78498c0-b46d-489d-87c9-7d50f27fb22b">
      <UserInfo>
        <DisplayName>Medical Devices Document Control</DisplayName>
        <AccountId>270</AccountId>
        <AccountType/>
      </UserInfo>
    </BS_DocController>
    <BS_DisplayOnRollup xmlns="b78498c0-b46d-489d-87c9-7d50f27fb22b" xsi:nil="true"/>
    <BS_DocReviewDate xmlns="b78498c0-b46d-489d-87c9-7d50f27fb22b">2025-03-01T00:00:00+00:00</BS_DocReviewDate>
    <BS_DocType xmlns="b78498c0-b46d-489d-87c9-7d50f27fb22b">Form</BS_DocType>
    <BS_DocTechOwner xmlns="b78498c0-b46d-489d-87c9-7d50f27fb22b">
      <UserInfo>
        <DisplayName>Keiko Takahashi （高橋 佳子）</DisplayName>
        <AccountId>160</AccountId>
        <AccountType/>
      </UserInfo>
    </BS_DocTechOwner>
    <BS_ExternalResource xmlns="b78498c0-b46d-489d-87c9-7d50f27fb22b" xsi:nil="true"/>
    <BS_DocID xmlns="b78498c0-b46d-489d-87c9-7d50f27fb22b">JMDF8701J</BS_DocID>
    <TaxKeywordTaxHTField xmlns="10ac2b1f-62ff-45ab-a34a-7b7fefdc2706">
      <Terms xmlns="http://schemas.microsoft.com/office/infopath/2007/PartnerControls">
        <TermInfo xmlns="http://schemas.microsoft.com/office/infopath/2007/PartnerControls">
          <TermName xmlns="http://schemas.microsoft.com/office/infopath/2007/PartnerControls">薬機法</TermName>
          <TermId xmlns="http://schemas.microsoft.com/office/infopath/2007/PartnerControls">933e3cc1-4a19-411e-b16b-087c8a0e2325</TermId>
        </TermInfo>
        <TermInfo xmlns="http://schemas.microsoft.com/office/infopath/2007/PartnerControls">
          <TermName xmlns="http://schemas.microsoft.com/office/infopath/2007/PartnerControls">PMD Act</TermName>
          <TermId xmlns="http://schemas.microsoft.com/office/infopath/2007/PartnerControls">706117f9-c61d-4cf0-bf4c-9e47955fd96b</TermId>
        </TermInfo>
        <TermInfo xmlns="http://schemas.microsoft.com/office/infopath/2007/PartnerControls">
          <TermName xmlns="http://schemas.microsoft.com/office/infopath/2007/PartnerControls">プロファイルフォーム</TermName>
          <TermId xmlns="http://schemas.microsoft.com/office/infopath/2007/PartnerControls">4c7d1081-9893-47b2-bd1c-91e62425f1d3</TermId>
        </TermInfo>
        <TermInfo xmlns="http://schemas.microsoft.com/office/infopath/2007/PartnerControls">
          <TermName xmlns="http://schemas.microsoft.com/office/infopath/2007/PartnerControls">client profile form</TermName>
          <TermId xmlns="http://schemas.microsoft.com/office/infopath/2007/PartnerControls">409fa7a5-efa4-4b8b-bc9a-1a567490f503</TermId>
        </TermInfo>
        <TermInfo xmlns="http://schemas.microsoft.com/office/infopath/2007/PartnerControls">
          <TermName xmlns="http://schemas.microsoft.com/office/infopath/2007/PartnerControls">医療機器</TermName>
          <TermId xmlns="http://schemas.microsoft.com/office/infopath/2007/PartnerControls">e0c44bee-7c51-4944-8357-b7ae267920f7</TermId>
        </TermInfo>
        <TermInfo xmlns="http://schemas.microsoft.com/office/infopath/2007/PartnerControls">
          <TermName xmlns="http://schemas.microsoft.com/office/infopath/2007/PartnerControls">Medical Device</TermName>
          <TermId xmlns="http://schemas.microsoft.com/office/infopath/2007/PartnerControls">7faac95e-b0c1-403f-aba9-ab99987d9656</TermId>
        </TermInfo>
        <TermInfo xmlns="http://schemas.microsoft.com/office/infopath/2007/PartnerControls">
          <TermName xmlns="http://schemas.microsoft.com/office/infopath/2007/PartnerControls">申請</TermName>
          <TermId xmlns="http://schemas.microsoft.com/office/infopath/2007/PartnerControls">4712d9fa-7d7b-4c98-90b6-0e5912045df6</TermId>
        </TermInfo>
        <TermInfo xmlns="http://schemas.microsoft.com/office/infopath/2007/PartnerControls">
          <TermName xmlns="http://schemas.microsoft.com/office/infopath/2007/PartnerControls">application</TermName>
          <TermId xmlns="http://schemas.microsoft.com/office/infopath/2007/PartnerControls">8278ad02-d261-40b8-9cd6-c043e6edc901</TermId>
        </TermInfo>
        <TermInfo xmlns="http://schemas.microsoft.com/office/infopath/2007/PartnerControls">
          <TermName xmlns="http://schemas.microsoft.com/office/infopath/2007/PartnerControls">日本</TermName>
          <TermId xmlns="http://schemas.microsoft.com/office/infopath/2007/PartnerControls">66f59f33-8c36-41ef-ace3-d8ea7488f374</TermId>
        </TermInfo>
        <TermInfo xmlns="http://schemas.microsoft.com/office/infopath/2007/PartnerControls">
          <TermName xmlns="http://schemas.microsoft.com/office/infopath/2007/PartnerControls">japan</TermName>
          <TermId xmlns="http://schemas.microsoft.com/office/infopath/2007/PartnerControls">05c12aa6-55cb-4d36-b150-0672cf21d82e</TermId>
        </TermInfo>
        <TermInfo xmlns="http://schemas.microsoft.com/office/infopath/2007/PartnerControls">
          <TermName xmlns="http://schemas.microsoft.com/office/infopath/2007/PartnerControls">認証計画書</TermName>
          <TermId xmlns="http://schemas.microsoft.com/office/infopath/2007/PartnerControls">38399e9d-5781-4a82-b525-8a49ebc24f13</TermId>
        </TermInfo>
        <TermInfo xmlns="http://schemas.microsoft.com/office/infopath/2007/PartnerControls">
          <TermName xmlns="http://schemas.microsoft.com/office/infopath/2007/PartnerControls">Certification planning</TermName>
          <TermId xmlns="http://schemas.microsoft.com/office/infopath/2007/PartnerControls">401a4905-fc76-4bbf-ab67-ab7cdf537175</TermId>
        </TermInfo>
        <TermInfo xmlns="http://schemas.microsoft.com/office/infopath/2007/PartnerControls">
          <TermName xmlns="http://schemas.microsoft.com/office/infopath/2007/PartnerControls">見積書</TermName>
          <TermId xmlns="http://schemas.microsoft.com/office/infopath/2007/PartnerControls">47a7a18f-9fa4-4152-af1e-4a757992e662</TermId>
        </TermInfo>
        <TermInfo xmlns="http://schemas.microsoft.com/office/infopath/2007/PartnerControls">
          <TermName xmlns="http://schemas.microsoft.com/office/infopath/2007/PartnerControls">quotation</TermName>
          <TermId xmlns="http://schemas.microsoft.com/office/infopath/2007/PartnerControls">309b1a08-25a5-440f-a8a1-f063efeac8db</TermId>
        </TermInfo>
      </Terms>
    </TaxKeywordTaxHTField>
    <BS_DocAbstract xmlns="b78498c0-b46d-489d-87c9-7d50f27fb22b">薬機法の新規及び一部変更の申請において申請者が記入するプロファイルフォーム。当様式には、認証計画書と見積書の様式も含まれる。
Client profile form to be completed by applicant as part of new and change application under PMD Act. This form also contains Certification planning and quotation form.</BS_DocAbstract>
    <BS_Comments xmlns="http://schemas.microsoft.com/sharepoint/v3/fields" xsi:nil="true"/>
    <BS_DocApprovers xmlns="b78498c0-b46d-489d-87c9-7d50f27fb22b">
      <UserInfo>
        <DisplayName>i:0#.f|membership|yoshiaki.suzuki@bsigroup.com</DisplayName>
        <AccountId>236</AccountId>
        <AccountType/>
      </UserInfo>
    </BS_DocApprovers>
    <BS_TargetAudience xmlns="b78498c0-b46d-489d-87c9-7d50f27fb22b">
      <UserInfo>
        <DisplayName/>
        <AccountId xsi:nil="true"/>
        <AccountType/>
      </UserInfo>
    </BS_TargetAudience>
    <BS_RelevantLocationsOrderInSearch xmlns="b78498c0-b46d-489d-87c9-7d50f27fb22b" xsi:nil="true"/>
    <TaxCatchAll xmlns="10ac2b1f-62ff-45ab-a34a-7b7fefdc2706">
      <Value>16044</Value>
      <Value>9009</Value>
      <Value>16048</Value>
      <Value>16047</Value>
      <Value>358</Value>
      <Value>16045</Value>
      <Value>16007</Value>
      <Value>16043</Value>
      <Value>16046</Value>
      <Value>14931</Value>
      <Value>15632</Value>
      <Value>498</Value>
      <Value>15629</Value>
      <Value>8929</Value>
      <Value>714</Value>
      <Value>16008</Value>
    </TaxCatchAll>
    <BS_RelatedDocuments xmlns="dbda6056-3460-42f2-a348-1eb4945ef8dd">
      <Value>7994</Value>
      <Value>7985</Value>
      <Value>7990</Value>
      <Value>7991</Value>
      <Value>7962</Value>
      <Value>7968</Value>
      <Value>7989</Value>
    </BS_RelatedDocuments>
    <BS_ProperRegion xmlns="b78498c0-b46d-489d-87c9-7d50f27fb22b" xsi:nil="true"/>
    <BS_DocApprover xmlns="b78498c0-b46d-489d-87c9-7d50f27fb22b">
      <UserInfo>
        <DisplayName/>
        <AccountId xsi:nil="true"/>
        <AccountType/>
      </UserInfo>
    </BS_DocApprover>
  </documentManagement>
</p:properties>
</file>

<file path=customXml/itemProps1.xml><?xml version="1.0" encoding="utf-8"?>
<ds:datastoreItem xmlns:ds="http://schemas.openxmlformats.org/officeDocument/2006/customXml" ds:itemID="{4EDE0AD2-FE7A-4B6A-9DB4-81A1CCB3F5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8498c0-b46d-489d-87c9-7d50f27fb22b"/>
    <ds:schemaRef ds:uri="10ac2b1f-62ff-45ab-a34a-7b7fefdc2706"/>
    <ds:schemaRef ds:uri="http://schemas.microsoft.com/sharepoint/v3/fields"/>
    <ds:schemaRef ds:uri="dbda6056-3460-42f2-a348-1eb4945ef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7CDF0D-C6FE-440F-AC5D-F242371CBBA8}">
  <ds:schemaRefs>
    <ds:schemaRef ds:uri="http://schemas.microsoft.com/sharepoint/v3/contenttype/forms"/>
  </ds:schemaRefs>
</ds:datastoreItem>
</file>

<file path=customXml/itemProps3.xml><?xml version="1.0" encoding="utf-8"?>
<ds:datastoreItem xmlns:ds="http://schemas.openxmlformats.org/officeDocument/2006/customXml" ds:itemID="{9FB278FB-1643-471B-8410-497F71CAF1D6}">
  <ds:schemaRefs>
    <ds:schemaRef ds:uri="http://schemas.microsoft.com/office/2006/metadata/properties"/>
    <ds:schemaRef ds:uri="http://schemas.microsoft.com/office/infopath/2007/PartnerControls"/>
    <ds:schemaRef ds:uri="b78498c0-b46d-489d-87c9-7d50f27fb22b"/>
    <ds:schemaRef ds:uri="10ac2b1f-62ff-45ab-a34a-7b7fefdc2706"/>
    <ds:schemaRef ds:uri="http://schemas.microsoft.com/sharepoint/v3/fields"/>
    <ds:schemaRef ds:uri="dbda6056-3460-42f2-a348-1eb4945ef8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お見積書Page1</vt:lpstr>
      <vt:lpstr>お見積書Page2</vt:lpstr>
      <vt:lpstr>お見積書Page3</vt:lpstr>
      <vt:lpstr>お見積書Page4</vt:lpstr>
      <vt:lpstr>お見積書Page5</vt:lpstr>
      <vt:lpstr>認証計画書</vt:lpstr>
      <vt:lpstr>見積根拠リストSTED</vt:lpstr>
      <vt:lpstr>見積根拠リストQMS</vt:lpstr>
      <vt:lpstr>お客様情報</vt:lpstr>
      <vt:lpstr>製造所情報</vt:lpstr>
      <vt:lpstr>別紙1 </vt:lpstr>
      <vt:lpstr>別紙2</vt:lpstr>
      <vt:lpstr>別紙3</vt:lpstr>
      <vt:lpstr>別紙4</vt:lpstr>
      <vt:lpstr>非能動_加算対象特定一般的名称</vt:lpstr>
      <vt:lpstr>Revision History JMDF8701J</vt:lpstr>
      <vt:lpstr>'Revision History JMDF8701J'!OLE_LINK1</vt:lpstr>
      <vt:lpstr>'Revision History JMDF8701J'!OLE_LINK2</vt:lpstr>
      <vt:lpstr>'Revision History JMDF8701J'!Print_Area</vt:lpstr>
      <vt:lpstr>お客様情報!Print_Area</vt:lpstr>
      <vt:lpstr>お見積書Page1!Print_Area</vt:lpstr>
      <vt:lpstr>お見積書Page2!Print_Area</vt:lpstr>
      <vt:lpstr>お見積書Page3!Print_Area</vt:lpstr>
      <vt:lpstr>見積根拠リストQMS!Print_Area</vt:lpstr>
      <vt:lpstr>見積根拠リストSTED!Print_Area</vt:lpstr>
      <vt:lpstr>製造所情報!Print_Area</vt:lpstr>
      <vt:lpstr>認証計画書!Print_Area</vt:lpstr>
      <vt:lpstr>別紙4!Print_Area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薬機法 第三者認証（新規・一変） プロファイルフォーム PMD Act - Client profile form (CIF) for new and change application</dc:title>
  <dc:subject/>
  <dc:creator>mutaken</dc:creator>
  <cp:keywords>日本; application; Medical Device; client profile form; japan; 申請; プロファイルフォーム; Certification planning; 薬機法; 見積書; 医療機器; 認証計画書; PMD Act; quotation</cp:keywords>
  <dc:description/>
  <cp:lastModifiedBy>Seiko Takata （高田 成子）</cp:lastModifiedBy>
  <cp:revision/>
  <cp:lastPrinted>2024-02-01T02:09:04Z</cp:lastPrinted>
  <dcterms:created xsi:type="dcterms:W3CDTF">2013-04-16T23:24:41Z</dcterms:created>
  <dcterms:modified xsi:type="dcterms:W3CDTF">2024-03-21T07:26:19Z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0x010100867DFEB51DD5B54CB308B1361AC7C54A008EC624DB173D63478065E336B8ECE326</vt:lpwstr>
  </property>
  <property fmtid="{D5CDD505-2E9C-101B-9397-08002B2CF9AE}" pid="3" name="TaxKeyword">
    <vt:lpwstr>15632;#薬機法|933e3cc1-4a19-411e-b16b-087c8a0e2325;#15629;#PMD Act|706117f9-c61d-4cf0-bf4c-9e47955fd96b;#16043;#プロファイルフォーム|4c7d1081-9893-47b2-bd1c-91e62425f1d3;#16044;#client profile form|409fa7a5-efa4-4b8b-bc9a-1a567490f503;#14931;#医療機器|e0c44bee-7c51-4944-8357-b7ae267920f7;#714;#Medical Device|7faac95e-b0c1-403f-aba9-ab99987d9656;#16045;#申請|4712d9fa-7d7b-4c98-90b6-0e5912045df6;#358;#application|8278ad02-d261-40b8-9cd6-c043e6edc901;#16007;#日本|66f59f33-8c36-41ef-ace3-d8ea7488f374;#16008;#japan|05c12aa6-55cb-4d36-b150-0672cf21d82e;#16046;#認証計画書|38399e9d-5781-4a82-b525-8a49ebc24f13;#16047;#Certification planning|401a4905-fc76-4bbf-ab67-ab7cdf537175;#16048;#見積書|47a7a18f-9fa4-4152-af1e-4a757992e662;#498;#quotation|309b1a08-25a5-440f-a8a1-f063efeac8db</vt:lpwstr>
  </property>
  <property fmtid="{D5CDD505-2E9C-101B-9397-08002B2CF9AE}" pid="4" name="BS_RelevantLocations">
    <vt:lpwstr>8929;#Global|78edfd7a-1ab1-4d64-a46d-feea40b588c6;#9009;#Japan|b02f4b7c-2c69-40a9-8e83-4a7efd73826f</vt:lpwstr>
  </property>
  <property fmtid="{D5CDD505-2E9C-101B-9397-08002B2CF9AE}" pid="5" name="BS_Product">
    <vt:lpwstr/>
  </property>
  <property fmtid="{D5CDD505-2E9C-101B-9397-08002B2CF9AE}" pid="6" name="lc0b8c537ed04d05bf91430ff41724f2">
    <vt:lpwstr/>
  </property>
  <property fmtid="{D5CDD505-2E9C-101B-9397-08002B2CF9AE}" pid="7" name="MSIP_Label_4dda24af-ac8f-4a9d-9d98-ed58ba2c887a_Enabled">
    <vt:lpwstr>true</vt:lpwstr>
  </property>
  <property fmtid="{D5CDD505-2E9C-101B-9397-08002B2CF9AE}" pid="8" name="MSIP_Label_4dda24af-ac8f-4a9d-9d98-ed58ba2c887a_SetDate">
    <vt:lpwstr>2023-12-28T06:58:39Z</vt:lpwstr>
  </property>
  <property fmtid="{D5CDD505-2E9C-101B-9397-08002B2CF9AE}" pid="9" name="MSIP_Label_4dda24af-ac8f-4a9d-9d98-ed58ba2c887a_Method">
    <vt:lpwstr>Privileged</vt:lpwstr>
  </property>
  <property fmtid="{D5CDD505-2E9C-101B-9397-08002B2CF9AE}" pid="10" name="MSIP_Label_4dda24af-ac8f-4a9d-9d98-ed58ba2c887a_Name">
    <vt:lpwstr>Restricted - Un-Marked</vt:lpwstr>
  </property>
  <property fmtid="{D5CDD505-2E9C-101B-9397-08002B2CF9AE}" pid="11" name="MSIP_Label_4dda24af-ac8f-4a9d-9d98-ed58ba2c887a_SiteId">
    <vt:lpwstr>54946ffc-68d3-4955-ac70-dca726d445b4</vt:lpwstr>
  </property>
  <property fmtid="{D5CDD505-2E9C-101B-9397-08002B2CF9AE}" pid="12" name="MSIP_Label_4dda24af-ac8f-4a9d-9d98-ed58ba2c887a_ActionId">
    <vt:lpwstr>ac78ef4c-59f1-4c4a-98be-39b5972f64e5</vt:lpwstr>
  </property>
  <property fmtid="{D5CDD505-2E9C-101B-9397-08002B2CF9AE}" pid="13" name="MSIP_Label_4dda24af-ac8f-4a9d-9d98-ed58ba2c887a_ContentBits">
    <vt:lpwstr>0</vt:lpwstr>
  </property>
</Properties>
</file>